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2" windowWidth="8472" windowHeight="4680" firstSheet="1" activeTab="1"/>
  </bookViews>
  <sheets>
    <sheet name="【助成対象事業等】" sheetId="1" state="hidden" r:id="rId1"/>
    <sheet name="別紙1" sheetId="2" r:id="rId2"/>
    <sheet name="別紙1 (記入例)" sheetId="3" r:id="rId3"/>
    <sheet name="別紙1-1" sheetId="4" r:id="rId4"/>
    <sheet name="別紙1-1 (記入例)" sheetId="5" r:id="rId5"/>
    <sheet name="別紙2" sheetId="6" r:id="rId6"/>
    <sheet name="別紙2 (記入例)" sheetId="7" r:id="rId7"/>
    <sheet name="別紙2-1" sheetId="8" r:id="rId8"/>
    <sheet name="別紙2-1 (記入例)" sheetId="9" r:id="rId9"/>
    <sheet name="別紙2-2" sheetId="10" r:id="rId10"/>
    <sheet name="別紙2-2 (記入例)" sheetId="11" r:id="rId11"/>
    <sheet name="証拠書類添付確認" sheetId="12" r:id="rId12"/>
    <sheet name="【助成対象経費の基準等】" sheetId="13" r:id="rId13"/>
  </sheets>
  <definedNames>
    <definedName name="_xlnm.Print_Area" localSheetId="12">'【助成対象経費の基準等】'!$A$1:$E$18</definedName>
    <definedName name="_xlnm.Print_Area" localSheetId="1">'別紙1'!$A$1:$H$28</definedName>
    <definedName name="_xlnm.Print_Area" localSheetId="2">'別紙1 (記入例)'!$A$1:$G$27</definedName>
    <definedName name="_xlnm.Print_Area" localSheetId="3">'別紙1-1'!$A$1:$H$40</definedName>
    <definedName name="_xlnm.Print_Area" localSheetId="4">'別紙1-1 (記入例)'!$A$1:$H$80</definedName>
    <definedName name="_xlnm.Print_Area" localSheetId="5">'別紙2'!$A$1:$M$31</definedName>
    <definedName name="_xlnm.Print_Area" localSheetId="6">'別紙2 (記入例)'!$A$1:$M$31</definedName>
    <definedName name="_xlnm.Print_Area" localSheetId="7">'別紙2-1'!$A$1:$N$23</definedName>
    <definedName name="_xlnm.Print_Area" localSheetId="8">'別紙2-1 (記入例)'!$A$1:$N$94</definedName>
    <definedName name="_xlnm.Print_Area" localSheetId="9">'別紙2-2'!$A$1:$M$23</definedName>
    <definedName name="_xlnm.Print_Area" localSheetId="10">'別紙2-2 (記入例)'!$A$1:$M$23</definedName>
    <definedName name="_xlnm.Print_Titles" localSheetId="3">'別紙1-1'!$4:$4</definedName>
    <definedName name="_xlnm.Print_Titles" localSheetId="4">'別紙1-1 (記入例)'!$4:$4</definedName>
    <definedName name="_xlnm.Print_Titles" localSheetId="7">'別紙2-1'!$4:$4</definedName>
    <definedName name="_xlnm.Print_Titles" localSheetId="8">'別紙2-1 (記入例)'!$4:$4</definedName>
    <definedName name="_xlnm.Print_Titles" localSheetId="9">'別紙2-2'!$4:$4</definedName>
    <definedName name="_xlnm.Print_Titles" localSheetId="10">'別紙2-2 (記入例)'!$4:$4</definedName>
  </definedNames>
  <calcPr fullCalcOnLoad="1"/>
</workbook>
</file>

<file path=xl/comments10.xml><?xml version="1.0" encoding="utf-8"?>
<comments xmlns="http://schemas.openxmlformats.org/spreadsheetml/2006/main">
  <authors>
    <author>Kubodera</author>
    <author>片平 政枝</author>
  </authors>
  <commentList>
    <comment ref="M4" authorId="0">
      <text>
        <r>
          <rPr>
            <b/>
            <sz val="9"/>
            <color indexed="10"/>
            <rFont val="ＭＳ Ｐゴシック"/>
            <family val="3"/>
          </rPr>
          <t>科目ごとに合計</t>
        </r>
        <r>
          <rPr>
            <b/>
            <sz val="9"/>
            <rFont val="ＭＳ Ｐゴシック"/>
            <family val="3"/>
          </rPr>
          <t>する</t>
        </r>
      </text>
    </comment>
    <comment ref="M5" authorId="0">
      <text>
        <r>
          <rPr>
            <b/>
            <sz val="9"/>
            <rFont val="ＭＳ Ｐゴシック"/>
            <family val="3"/>
          </rPr>
          <t>科目ごとに罫線をひく</t>
        </r>
      </text>
    </comment>
    <comment ref="M23" authorId="0">
      <text>
        <r>
          <rPr>
            <b/>
            <sz val="9"/>
            <rFont val="ＭＳ Ｐゴシック"/>
            <family val="3"/>
          </rPr>
          <t>行の挿入又は削除をした場合は、
計算式を確認すること</t>
        </r>
      </text>
    </comment>
    <comment ref="L6" authorId="1">
      <text>
        <r>
          <rPr>
            <b/>
            <sz val="9"/>
            <rFont val="ＭＳ Ｐゴシック"/>
            <family val="3"/>
          </rPr>
          <t>自動的に円が入るため数字のみ入れる</t>
        </r>
      </text>
    </comment>
    <comment ref="M6" authorId="1">
      <text>
        <r>
          <rPr>
            <b/>
            <sz val="9"/>
            <rFont val="ＭＳ Ｐゴシック"/>
            <family val="3"/>
          </rPr>
          <t>自動的に円が入るため数字のみ入れる</t>
        </r>
      </text>
    </comment>
  </commentList>
</comments>
</file>

<file path=xl/comments11.xml><?xml version="1.0" encoding="utf-8"?>
<comments xmlns="http://schemas.openxmlformats.org/spreadsheetml/2006/main">
  <authors>
    <author>Kubodera</author>
  </authors>
  <commentList>
    <comment ref="M4" authorId="0">
      <text>
        <r>
          <rPr>
            <b/>
            <sz val="9"/>
            <color indexed="10"/>
            <rFont val="ＭＳ Ｐゴシック"/>
            <family val="3"/>
          </rPr>
          <t>科目ごとに合計</t>
        </r>
        <r>
          <rPr>
            <b/>
            <sz val="9"/>
            <rFont val="ＭＳ Ｐゴシック"/>
            <family val="3"/>
          </rPr>
          <t>する</t>
        </r>
      </text>
    </comment>
    <comment ref="M5" authorId="0">
      <text>
        <r>
          <rPr>
            <b/>
            <sz val="9"/>
            <rFont val="ＭＳ Ｐゴシック"/>
            <family val="3"/>
          </rPr>
          <t>科目ごとに罫線をひく</t>
        </r>
      </text>
    </comment>
    <comment ref="M23" authorId="0">
      <text>
        <r>
          <rPr>
            <b/>
            <sz val="9"/>
            <rFont val="ＭＳ Ｐゴシック"/>
            <family val="3"/>
          </rPr>
          <t>行の挿入又は削除をした場合は、
計算式を確認すること</t>
        </r>
      </text>
    </comment>
  </commentList>
</comments>
</file>

<file path=xl/comments2.xml><?xml version="1.0" encoding="utf-8"?>
<comments xmlns="http://schemas.openxmlformats.org/spreadsheetml/2006/main">
  <authors>
    <author>Kubodera</author>
  </authors>
  <commentList>
    <comment ref="B7" authorId="0">
      <text>
        <r>
          <rPr>
            <b/>
            <sz val="10"/>
            <rFont val="ＭＳ Ｐゴシック"/>
            <family val="3"/>
          </rPr>
          <t xml:space="preserve">▼から申請する
</t>
        </r>
        <r>
          <rPr>
            <b/>
            <sz val="10"/>
            <color indexed="10"/>
            <rFont val="ＭＳ Ｐゴシック"/>
            <family val="3"/>
          </rPr>
          <t>事業を選択</t>
        </r>
      </text>
    </comment>
    <comment ref="F1" authorId="0">
      <text>
        <r>
          <rPr>
            <b/>
            <sz val="12"/>
            <color indexed="10"/>
            <rFont val="ＭＳ Ｐゴシック"/>
            <family val="3"/>
          </rPr>
          <t>必ず記入</t>
        </r>
      </text>
    </comment>
    <comment ref="G28" authorId="0">
      <text>
        <r>
          <rPr>
            <b/>
            <sz val="9"/>
            <rFont val="ＭＳ Ｐゴシック"/>
            <family val="3"/>
          </rPr>
          <t>▼から選択</t>
        </r>
      </text>
    </comment>
    <comment ref="A12" authorId="0">
      <text>
        <r>
          <rPr>
            <b/>
            <sz val="12"/>
            <rFont val="ＭＳ Ｐゴシック"/>
            <family val="3"/>
          </rPr>
          <t xml:space="preserve">必要に応じ、行の高さを調整。
</t>
        </r>
        <r>
          <rPr>
            <b/>
            <sz val="12"/>
            <color indexed="12"/>
            <rFont val="ＭＳ Ｐゴシック"/>
            <family val="3"/>
          </rPr>
          <t>改行は[Alt]キーを押しながら
[Enter]キーを押す</t>
        </r>
      </text>
    </comment>
    <comment ref="A28" authorId="0">
      <text>
        <r>
          <rPr>
            <b/>
            <sz val="9"/>
            <rFont val="ＭＳ Ｐゴシック"/>
            <family val="3"/>
          </rPr>
          <t>▼から選択</t>
        </r>
      </text>
    </comment>
    <comment ref="B28" authorId="0">
      <text>
        <r>
          <rPr>
            <b/>
            <sz val="9"/>
            <rFont val="ＭＳ Ｐゴシック"/>
            <family val="3"/>
          </rPr>
          <t>▼から選択</t>
        </r>
      </text>
    </comment>
    <comment ref="C28" authorId="0">
      <text>
        <r>
          <rPr>
            <b/>
            <sz val="9"/>
            <rFont val="ＭＳ Ｐゴシック"/>
            <family val="3"/>
          </rPr>
          <t>▼から選択</t>
        </r>
      </text>
    </comment>
    <comment ref="E28" authorId="0">
      <text>
        <r>
          <rPr>
            <b/>
            <sz val="9"/>
            <rFont val="ＭＳ Ｐゴシック"/>
            <family val="3"/>
          </rPr>
          <t>▼から選択</t>
        </r>
      </text>
    </comment>
    <comment ref="F28" authorId="0">
      <text>
        <r>
          <rPr>
            <b/>
            <sz val="9"/>
            <rFont val="ＭＳ Ｐゴシック"/>
            <family val="3"/>
          </rPr>
          <t>▼から選択</t>
        </r>
      </text>
    </comment>
    <comment ref="A14" authorId="0">
      <text>
        <r>
          <rPr>
            <b/>
            <sz val="12"/>
            <rFont val="ＭＳ Ｐゴシック"/>
            <family val="3"/>
          </rPr>
          <t xml:space="preserve">必要に応じ、行の高さを調整。
</t>
        </r>
        <r>
          <rPr>
            <b/>
            <sz val="12"/>
            <color indexed="12"/>
            <rFont val="ＭＳ Ｐゴシック"/>
            <family val="3"/>
          </rPr>
          <t>改行は[Alt]キーを押しながら
[Enter]キーを押す</t>
        </r>
      </text>
    </comment>
    <comment ref="A22" authorId="0">
      <text>
        <r>
          <rPr>
            <b/>
            <sz val="12"/>
            <rFont val="ＭＳ Ｐゴシック"/>
            <family val="3"/>
          </rPr>
          <t xml:space="preserve">必要に応じ、行の高さを調整。
</t>
        </r>
        <r>
          <rPr>
            <b/>
            <sz val="12"/>
            <color indexed="12"/>
            <rFont val="ＭＳ Ｐゴシック"/>
            <family val="3"/>
          </rPr>
          <t>改行は[Alt]キーを押しながら[Enter]キーを押す</t>
        </r>
      </text>
    </comment>
  </commentList>
</comments>
</file>

<file path=xl/comments3.xml><?xml version="1.0" encoding="utf-8"?>
<comments xmlns="http://schemas.openxmlformats.org/spreadsheetml/2006/main">
  <authors>
    <author>Kubodera</author>
    <author>片平 政枝</author>
  </authors>
  <commentList>
    <comment ref="B7" authorId="0">
      <text>
        <r>
          <rPr>
            <b/>
            <sz val="10"/>
            <rFont val="ＭＳ Ｐゴシック"/>
            <family val="3"/>
          </rPr>
          <t>▼から申請する</t>
        </r>
        <r>
          <rPr>
            <b/>
            <sz val="10"/>
            <color indexed="10"/>
            <rFont val="ＭＳ Ｐゴシック"/>
            <family val="3"/>
          </rPr>
          <t>事業を選択</t>
        </r>
        <r>
          <rPr>
            <b/>
            <sz val="9"/>
            <color indexed="10"/>
            <rFont val="ＭＳ Ｐゴシック"/>
            <family val="3"/>
          </rPr>
          <t xml:space="preserve">
</t>
        </r>
      </text>
    </comment>
    <comment ref="F1" authorId="0">
      <text>
        <r>
          <rPr>
            <b/>
            <sz val="12"/>
            <color indexed="10"/>
            <rFont val="ＭＳ Ｐゴシック"/>
            <family val="3"/>
          </rPr>
          <t>必ず記入</t>
        </r>
      </text>
    </comment>
    <comment ref="A27" authorId="0">
      <text>
        <r>
          <rPr>
            <b/>
            <sz val="9"/>
            <rFont val="ＭＳ Ｐゴシック"/>
            <family val="3"/>
          </rPr>
          <t>▼から選択</t>
        </r>
      </text>
    </comment>
    <comment ref="B27" authorId="0">
      <text>
        <r>
          <rPr>
            <b/>
            <sz val="9"/>
            <rFont val="ＭＳ Ｐゴシック"/>
            <family val="3"/>
          </rPr>
          <t>▼から選択</t>
        </r>
      </text>
    </comment>
    <comment ref="C27" authorId="0">
      <text>
        <r>
          <rPr>
            <b/>
            <sz val="9"/>
            <rFont val="ＭＳ Ｐゴシック"/>
            <family val="3"/>
          </rPr>
          <t>▼から選択</t>
        </r>
      </text>
    </comment>
    <comment ref="E27" authorId="0">
      <text>
        <r>
          <rPr>
            <b/>
            <sz val="9"/>
            <rFont val="ＭＳ Ｐゴシック"/>
            <family val="3"/>
          </rPr>
          <t>▼から選択</t>
        </r>
      </text>
    </comment>
    <comment ref="F27" authorId="0">
      <text>
        <r>
          <rPr>
            <b/>
            <sz val="9"/>
            <rFont val="ＭＳ Ｐゴシック"/>
            <family val="3"/>
          </rPr>
          <t>▼から選択</t>
        </r>
      </text>
    </comment>
    <comment ref="A21" authorId="0">
      <text>
        <r>
          <rPr>
            <b/>
            <sz val="12"/>
            <rFont val="ＭＳ Ｐゴシック"/>
            <family val="3"/>
          </rPr>
          <t xml:space="preserve">必要に応じ、行の高さを調整。
</t>
        </r>
        <r>
          <rPr>
            <b/>
            <sz val="12"/>
            <color indexed="12"/>
            <rFont val="ＭＳ Ｐゴシック"/>
            <family val="3"/>
          </rPr>
          <t>改行は[Alt]キーを押しながら
[Enter]キーを押す</t>
        </r>
      </text>
    </comment>
    <comment ref="A14" authorId="0">
      <text>
        <r>
          <rPr>
            <b/>
            <sz val="12"/>
            <rFont val="ＭＳ Ｐゴシック"/>
            <family val="3"/>
          </rPr>
          <t xml:space="preserve">必要に応じ、行の高さを調整。
</t>
        </r>
        <r>
          <rPr>
            <b/>
            <sz val="12"/>
            <color indexed="12"/>
            <rFont val="ＭＳ Ｐゴシック"/>
            <family val="3"/>
          </rPr>
          <t>改行は[Alt]キーを押しながら
[Enter]キーを押す</t>
        </r>
      </text>
    </comment>
    <comment ref="A12" authorId="0">
      <text>
        <r>
          <rPr>
            <b/>
            <sz val="12"/>
            <rFont val="ＭＳ Ｐゴシック"/>
            <family val="3"/>
          </rPr>
          <t xml:space="preserve">必要に応じ、行の高さを調整。
</t>
        </r>
        <r>
          <rPr>
            <b/>
            <sz val="12"/>
            <color indexed="12"/>
            <rFont val="ＭＳ Ｐゴシック"/>
            <family val="3"/>
          </rPr>
          <t>改行は[Alt]キーを押しながら
[Enter]キーを押す</t>
        </r>
      </text>
    </comment>
    <comment ref="Q13" authorId="1">
      <text>
        <r>
          <t/>
        </r>
      </text>
    </comment>
  </commentList>
</comments>
</file>

<file path=xl/comments4.xml><?xml version="1.0" encoding="utf-8"?>
<comments xmlns="http://schemas.openxmlformats.org/spreadsheetml/2006/main">
  <authors>
    <author>Kubodera</author>
  </authors>
  <commentList>
    <comment ref="H4" authorId="0">
      <text>
        <r>
          <rPr>
            <b/>
            <sz val="11"/>
            <color indexed="10"/>
            <rFont val="ＭＳ Ｐゴシック"/>
            <family val="3"/>
          </rPr>
          <t>会議議事録・会議録
活動日誌
開催要項
作成資料
作成パンフレット・パンフレット
写真
アンケート集計　　　　など</t>
        </r>
      </text>
    </comment>
    <comment ref="B4" authorId="0">
      <text>
        <r>
          <rPr>
            <b/>
            <sz val="11"/>
            <rFont val="ＭＳ Ｐゴシック"/>
            <family val="3"/>
          </rPr>
          <t>日時
場所
参加人数
内容／方法
などをくわしく記入。</t>
        </r>
      </text>
    </comment>
  </commentList>
</comments>
</file>

<file path=xl/comments5.xml><?xml version="1.0" encoding="utf-8"?>
<comments xmlns="http://schemas.openxmlformats.org/spreadsheetml/2006/main">
  <authors>
    <author>Kubodera</author>
  </authors>
  <commentList>
    <comment ref="H4" authorId="0">
      <text>
        <r>
          <rPr>
            <b/>
            <sz val="11"/>
            <color indexed="10"/>
            <rFont val="ＭＳ Ｐゴシック"/>
            <family val="3"/>
          </rPr>
          <t>会議議事録・会議録
活動日誌
開催要項
作成資料
作成パンフレット・パンフレット
写真
アンケート集計　　　　など</t>
        </r>
      </text>
    </comment>
    <comment ref="B4" authorId="0">
      <text>
        <r>
          <rPr>
            <b/>
            <sz val="11"/>
            <rFont val="ＭＳ Ｐゴシック"/>
            <family val="3"/>
          </rPr>
          <t>日時
場所
参加人数
内容／方法
などをくわしく記入。</t>
        </r>
      </text>
    </comment>
  </commentList>
</comments>
</file>

<file path=xl/comments6.xml><?xml version="1.0" encoding="utf-8"?>
<comments xmlns="http://schemas.openxmlformats.org/spreadsheetml/2006/main">
  <authors>
    <author>Kubodera</author>
  </authors>
  <commentList>
    <comment ref="B11" authorId="0">
      <text>
        <r>
          <rPr>
            <b/>
            <sz val="9"/>
            <rFont val="ＭＳ Ｐゴシック"/>
            <family val="3"/>
          </rPr>
          <t>参加者負担金
他補助金
雑収入　　　等</t>
        </r>
      </text>
    </comment>
    <comment ref="B12" authorId="0">
      <text>
        <r>
          <rPr>
            <b/>
            <sz val="9"/>
            <rFont val="ＭＳ Ｐゴシック"/>
            <family val="3"/>
          </rPr>
          <t>参加者負担金
他補助金
雑収入　　　等</t>
        </r>
      </text>
    </comment>
    <comment ref="B13" authorId="0">
      <text>
        <r>
          <rPr>
            <b/>
            <sz val="9"/>
            <rFont val="ＭＳ Ｐゴシック"/>
            <family val="3"/>
          </rPr>
          <t>参加者負担金
他補助金
雑収入　　　等</t>
        </r>
      </text>
    </comment>
    <comment ref="K1" authorId="0">
      <text>
        <r>
          <rPr>
            <b/>
            <sz val="9"/>
            <rFont val="ＭＳ Ｐゴシック"/>
            <family val="3"/>
          </rPr>
          <t xml:space="preserve">リンクしているため、
</t>
        </r>
        <r>
          <rPr>
            <b/>
            <sz val="9"/>
            <color indexed="10"/>
            <rFont val="ＭＳ Ｐゴシック"/>
            <family val="3"/>
          </rPr>
          <t>別紙１を必ず記入</t>
        </r>
        <r>
          <rPr>
            <b/>
            <sz val="9"/>
            <rFont val="ＭＳ Ｐゴシック"/>
            <family val="3"/>
          </rPr>
          <t>のうえ、
収支予算書を作成すること。</t>
        </r>
      </text>
    </comment>
    <comment ref="M4" authorId="0">
      <text>
        <r>
          <rPr>
            <b/>
            <sz val="9"/>
            <rFont val="ＭＳ Ｐゴシック"/>
            <family val="3"/>
          </rPr>
          <t xml:space="preserve">助成金交付決定額を記入
</t>
        </r>
        <r>
          <rPr>
            <b/>
            <sz val="9"/>
            <color indexed="10"/>
            <rFont val="ＭＳ Ｐゴシック"/>
            <family val="3"/>
          </rPr>
          <t>変更申請をした場合は、助成金変更交付決定額を記入</t>
        </r>
      </text>
    </comment>
    <comment ref="D14" authorId="0">
      <text>
        <r>
          <rPr>
            <b/>
            <sz val="9"/>
            <rFont val="ＭＳ Ｐゴシック"/>
            <family val="3"/>
          </rPr>
          <t>事業費決算額合計[F28]と同額になります</t>
        </r>
      </text>
    </comment>
    <comment ref="F9" authorId="0">
      <text>
        <r>
          <rPr>
            <b/>
            <sz val="9"/>
            <rFont val="ＭＳ Ｐゴシック"/>
            <family val="3"/>
          </rPr>
          <t>既に概算払で収入した金額を記入</t>
        </r>
      </text>
    </comment>
    <comment ref="G18" authorId="0">
      <text>
        <r>
          <rPr>
            <b/>
            <sz val="9"/>
            <rFont val="ＭＳ Ｐゴシック"/>
            <family val="3"/>
          </rPr>
          <t>別紙２－１に内訳内容を記入</t>
        </r>
      </text>
    </comment>
    <comment ref="I18" authorId="0">
      <text>
        <r>
          <rPr>
            <b/>
            <sz val="9"/>
            <rFont val="ＭＳ Ｐゴシック"/>
            <family val="3"/>
          </rPr>
          <t>別紙２－２に内訳内容を記入</t>
        </r>
      </text>
    </comment>
  </commentList>
</comments>
</file>

<file path=xl/comments7.xml><?xml version="1.0" encoding="utf-8"?>
<comments xmlns="http://schemas.openxmlformats.org/spreadsheetml/2006/main">
  <authors>
    <author>Kubodera</author>
  </authors>
  <commentList>
    <comment ref="B11" authorId="0">
      <text>
        <r>
          <rPr>
            <b/>
            <sz val="9"/>
            <rFont val="ＭＳ Ｐゴシック"/>
            <family val="3"/>
          </rPr>
          <t>参加者負担金
他補助金
雑収入　　　等</t>
        </r>
      </text>
    </comment>
    <comment ref="B12" authorId="0">
      <text>
        <r>
          <rPr>
            <b/>
            <sz val="9"/>
            <rFont val="ＭＳ Ｐゴシック"/>
            <family val="3"/>
          </rPr>
          <t>参加者負担金
他補助金
雑収入　　　等</t>
        </r>
      </text>
    </comment>
    <comment ref="B13" authorId="0">
      <text>
        <r>
          <rPr>
            <b/>
            <sz val="9"/>
            <rFont val="ＭＳ Ｐゴシック"/>
            <family val="3"/>
          </rPr>
          <t>参加者負担金
他補助金
雑収入　　　等</t>
        </r>
      </text>
    </comment>
    <comment ref="K1" authorId="0">
      <text>
        <r>
          <rPr>
            <b/>
            <sz val="9"/>
            <rFont val="ＭＳ Ｐゴシック"/>
            <family val="3"/>
          </rPr>
          <t xml:space="preserve">リンクしているため、
</t>
        </r>
        <r>
          <rPr>
            <b/>
            <sz val="9"/>
            <color indexed="10"/>
            <rFont val="ＭＳ Ｐゴシック"/>
            <family val="3"/>
          </rPr>
          <t>別紙１を必ず記入</t>
        </r>
        <r>
          <rPr>
            <b/>
            <sz val="9"/>
            <rFont val="ＭＳ Ｐゴシック"/>
            <family val="3"/>
          </rPr>
          <t>のうえ、
収支予算書を作成すること。</t>
        </r>
      </text>
    </comment>
    <comment ref="M4" authorId="0">
      <text>
        <r>
          <rPr>
            <b/>
            <sz val="9"/>
            <rFont val="ＭＳ Ｐゴシック"/>
            <family val="3"/>
          </rPr>
          <t xml:space="preserve">助成金交付決定額を記入
</t>
        </r>
        <r>
          <rPr>
            <b/>
            <sz val="9"/>
            <color indexed="10"/>
            <rFont val="ＭＳ Ｐゴシック"/>
            <family val="3"/>
          </rPr>
          <t>変更申請をした場合は、助成金変更交付決定額を記入</t>
        </r>
      </text>
    </comment>
    <comment ref="D14" authorId="0">
      <text>
        <r>
          <rPr>
            <b/>
            <sz val="9"/>
            <rFont val="ＭＳ Ｐゴシック"/>
            <family val="3"/>
          </rPr>
          <t>事業費決算額合計[F28]と同額になります</t>
        </r>
      </text>
    </comment>
    <comment ref="F9" authorId="0">
      <text>
        <r>
          <rPr>
            <b/>
            <sz val="9"/>
            <rFont val="ＭＳ Ｐゴシック"/>
            <family val="3"/>
          </rPr>
          <t>既に概算払で収入した金額を記入</t>
        </r>
      </text>
    </comment>
    <comment ref="G18" authorId="0">
      <text>
        <r>
          <rPr>
            <b/>
            <sz val="9"/>
            <rFont val="ＭＳ Ｐゴシック"/>
            <family val="3"/>
          </rPr>
          <t>別紙２－１に内訳内容を記入</t>
        </r>
      </text>
    </comment>
    <comment ref="I18" authorId="0">
      <text>
        <r>
          <rPr>
            <b/>
            <sz val="9"/>
            <rFont val="ＭＳ Ｐゴシック"/>
            <family val="3"/>
          </rPr>
          <t>別紙２－２に内訳内容を記入</t>
        </r>
      </text>
    </comment>
  </commentList>
</comments>
</file>

<file path=xl/comments8.xml><?xml version="1.0" encoding="utf-8"?>
<comments xmlns="http://schemas.openxmlformats.org/spreadsheetml/2006/main">
  <authors>
    <author>Kubodera</author>
    <author>片平 政枝</author>
  </authors>
  <commentList>
    <comment ref="N4" authorId="0">
      <text>
        <r>
          <rPr>
            <b/>
            <sz val="9"/>
            <color indexed="10"/>
            <rFont val="ＭＳ Ｐゴシック"/>
            <family val="3"/>
          </rPr>
          <t>科目ごとに合計</t>
        </r>
        <r>
          <rPr>
            <b/>
            <sz val="9"/>
            <rFont val="ＭＳ Ｐゴシック"/>
            <family val="3"/>
          </rPr>
          <t>する</t>
        </r>
      </text>
    </comment>
    <comment ref="N5" authorId="0">
      <text>
        <r>
          <rPr>
            <b/>
            <sz val="9"/>
            <rFont val="ＭＳ Ｐゴシック"/>
            <family val="3"/>
          </rPr>
          <t>科目ごとに罫線をひく</t>
        </r>
      </text>
    </comment>
    <comment ref="N23" authorId="0">
      <text>
        <r>
          <rPr>
            <b/>
            <sz val="9"/>
            <rFont val="ＭＳ Ｐゴシック"/>
            <family val="3"/>
          </rPr>
          <t>行の挿入又は削除をした場合は、
計算式を確認すること</t>
        </r>
      </text>
    </comment>
    <comment ref="C4" authorId="0">
      <text>
        <r>
          <rPr>
            <b/>
            <sz val="9"/>
            <rFont val="ＭＳ Ｐゴシック"/>
            <family val="3"/>
          </rPr>
          <t>助成対象経費の基準等を確認し、必ず選択し添付する（添付の証拠書類にNoを記入する）</t>
        </r>
      </text>
    </comment>
    <comment ref="D4" authorId="0">
      <text>
        <r>
          <rPr>
            <b/>
            <sz val="9"/>
            <rFont val="ＭＳ Ｐゴシック"/>
            <family val="3"/>
          </rPr>
          <t>添付の証拠書類のNoと一致させる</t>
        </r>
      </text>
    </comment>
    <comment ref="M6" authorId="1">
      <text>
        <r>
          <rPr>
            <b/>
            <sz val="9"/>
            <rFont val="ＭＳ Ｐゴシック"/>
            <family val="3"/>
          </rPr>
          <t>自動的に円が入るため数字のみ入れる</t>
        </r>
      </text>
    </comment>
    <comment ref="N6" authorId="1">
      <text>
        <r>
          <rPr>
            <b/>
            <sz val="9"/>
            <rFont val="ＭＳ Ｐゴシック"/>
            <family val="3"/>
          </rPr>
          <t>自動的に円が入るため数字のみ入れる</t>
        </r>
      </text>
    </comment>
  </commentList>
</comments>
</file>

<file path=xl/comments9.xml><?xml version="1.0" encoding="utf-8"?>
<comments xmlns="http://schemas.openxmlformats.org/spreadsheetml/2006/main">
  <authors>
    <author>Kubodera</author>
  </authors>
  <commentList>
    <comment ref="N4" authorId="0">
      <text>
        <r>
          <rPr>
            <b/>
            <sz val="9"/>
            <color indexed="10"/>
            <rFont val="ＭＳ Ｐゴシック"/>
            <family val="3"/>
          </rPr>
          <t>科目ごとに合計</t>
        </r>
        <r>
          <rPr>
            <b/>
            <sz val="9"/>
            <rFont val="ＭＳ Ｐゴシック"/>
            <family val="3"/>
          </rPr>
          <t>する</t>
        </r>
      </text>
    </comment>
    <comment ref="N5" authorId="0">
      <text>
        <r>
          <rPr>
            <b/>
            <sz val="9"/>
            <rFont val="ＭＳ Ｐゴシック"/>
            <family val="3"/>
          </rPr>
          <t>科目ごとに罫線をひく</t>
        </r>
      </text>
    </comment>
    <comment ref="N94" authorId="0">
      <text>
        <r>
          <rPr>
            <b/>
            <sz val="9"/>
            <rFont val="ＭＳ Ｐゴシック"/>
            <family val="3"/>
          </rPr>
          <t>行の挿入又は削除をした場合は、
計算式を確認すること</t>
        </r>
      </text>
    </comment>
    <comment ref="C4" authorId="0">
      <text>
        <r>
          <rPr>
            <b/>
            <sz val="9"/>
            <rFont val="ＭＳ Ｐゴシック"/>
            <family val="3"/>
          </rPr>
          <t>助成対象経費の基準等を確認し、必ず選択し添付する（添付の証拠書類にNoを記入する）</t>
        </r>
      </text>
    </comment>
    <comment ref="D4" authorId="0">
      <text>
        <r>
          <rPr>
            <b/>
            <sz val="9"/>
            <rFont val="ＭＳ Ｐゴシック"/>
            <family val="3"/>
          </rPr>
          <t>添付の証拠書類のNoと一致させる</t>
        </r>
      </text>
    </comment>
  </commentList>
</comments>
</file>

<file path=xl/sharedStrings.xml><?xml version="1.0" encoding="utf-8"?>
<sst xmlns="http://schemas.openxmlformats.org/spreadsheetml/2006/main" count="730" uniqueCount="356">
  <si>
    <t>1～5</t>
  </si>
  <si>
    <t>代表　○○　○○</t>
  </si>
  <si>
    <t>予算額</t>
  </si>
  <si>
    <t>差異</t>
  </si>
  <si>
    <t>団体名　</t>
  </si>
  <si>
    <t>助成率</t>
  </si>
  <si>
    <t>（収　入）</t>
  </si>
  <si>
    <t>（単位：円）</t>
  </si>
  <si>
    <t>科　　　目</t>
  </si>
  <si>
    <t>基金助成金</t>
  </si>
  <si>
    <t>合　　　計</t>
  </si>
  <si>
    <t>（支　出）</t>
  </si>
  <si>
    <t>賃金</t>
  </si>
  <si>
    <t>謝金</t>
  </si>
  <si>
    <t>旅費</t>
  </si>
  <si>
    <t>消耗品費</t>
  </si>
  <si>
    <t>通信運搬費</t>
  </si>
  <si>
    <t>印刷製本費</t>
  </si>
  <si>
    <t>役務費</t>
  </si>
  <si>
    <t>その他</t>
  </si>
  <si>
    <t>上限額</t>
  </si>
  <si>
    <t>子どものスポーツ環境に関する事業</t>
  </si>
  <si>
    <t>成人のスポーツ環境に関する事業</t>
  </si>
  <si>
    <t>障がい者のスポーツ環境に関する事業</t>
  </si>
  <si>
    <t>高齢者のスポーツ環境に関する事業</t>
  </si>
  <si>
    <t>地域活性化等に関する事業</t>
  </si>
  <si>
    <t>交流人口拡大に関する事業</t>
  </si>
  <si>
    <t>使用料及び
賃借料</t>
  </si>
  <si>
    <t>団体負担金</t>
  </si>
  <si>
    <t>以内</t>
  </si>
  <si>
    <t>目的を達成するために必要な額</t>
  </si>
  <si>
    <t>旅費</t>
  </si>
  <si>
    <t>実　施　内　容</t>
  </si>
  <si>
    <t>円</t>
  </si>
  <si>
    <t>回</t>
  </si>
  <si>
    <t>助　成　対　象　経　費　内　訳　書</t>
  </si>
  <si>
    <t>助成対象経費合計</t>
  </si>
  <si>
    <t>(例)旅費</t>
  </si>
  <si>
    <t>（往復）</t>
  </si>
  <si>
    <t>×</t>
  </si>
  <si>
    <t>科　　目</t>
  </si>
  <si>
    <t>内　　容</t>
  </si>
  <si>
    <t>内　　訳</t>
  </si>
  <si>
    <t>小　　計</t>
  </si>
  <si>
    <t>合　　計</t>
  </si>
  <si>
    <t>助成対象区分</t>
  </si>
  <si>
    <t>総助成対象経費の</t>
  </si>
  <si>
    <t>下限額</t>
  </si>
  <si>
    <t>選択枠</t>
  </si>
  <si>
    <t>※1　助成対象経費の基準等を確認</t>
  </si>
  <si>
    <t>※2　助成対象経費以外の経費</t>
  </si>
  <si>
    <t>×</t>
  </si>
  <si>
    <t>団体名</t>
  </si>
  <si>
    <t>助成率</t>
  </si>
  <si>
    <r>
      <t>基金助成可能額</t>
    </r>
    <r>
      <rPr>
        <sz val="6"/>
        <rFont val="ＭＳ 明朝"/>
        <family val="1"/>
      </rPr>
      <t>（※3）</t>
    </r>
  </si>
  <si>
    <t>スポーツ・レクリエーション指導者養成事業</t>
  </si>
  <si>
    <t>生涯スポーツの振興に対する事業への助成</t>
  </si>
  <si>
    <t>スポーツ施設の整備と活用に対する事業への助成</t>
  </si>
  <si>
    <t>その他基金の目的を達成するために必要な事業への助成</t>
  </si>
  <si>
    <t>スポーツを通した人づくり事業　
成人のスポーツ環境に関する事業</t>
  </si>
  <si>
    <t>スポーツを通した人づくり事業　
障がい者のスポーツ環境に関する事業</t>
  </si>
  <si>
    <t>スポーツを通した人づくり事業　
高齢者のスポーツ環境に関する事業</t>
  </si>
  <si>
    <t>スポーツを通した地域づくり事業　
地域活性化等に関する事業</t>
  </si>
  <si>
    <t>スポーツを通した地域づくり事業　
交流人口拡大に関する事業</t>
  </si>
  <si>
    <t>より</t>
  </si>
  <si>
    <t>Ｑ：</t>
  </si>
  <si>
    <t>Ａ：</t>
  </si>
  <si>
    <t>Ｑ：</t>
  </si>
  <si>
    <t>Ａ：</t>
  </si>
  <si>
    <r>
      <t>「</t>
    </r>
    <r>
      <rPr>
        <sz val="10"/>
        <color indexed="12"/>
        <rFont val="ＭＳ 明朝"/>
        <family val="1"/>
      </rPr>
      <t>別紙1の助成対象事業を選択してください</t>
    </r>
    <r>
      <rPr>
        <sz val="10"/>
        <rFont val="ＭＳ 明朝"/>
        <family val="1"/>
      </rPr>
      <t>」と表示された場合</t>
    </r>
  </si>
  <si>
    <t>科目</t>
  </si>
  <si>
    <t>助成対象範囲及び内容</t>
  </si>
  <si>
    <t>限度額</t>
  </si>
  <si>
    <t>賃金</t>
  </si>
  <si>
    <t>個人の領収書</t>
  </si>
  <si>
    <t>謝金</t>
  </si>
  <si>
    <t>医師謝金</t>
  </si>
  <si>
    <t>定額（１日50,000円以内）</t>
  </si>
  <si>
    <t>看護師謝金</t>
  </si>
  <si>
    <t>定額（１日10,000円以内）</t>
  </si>
  <si>
    <t>補助員謝金</t>
  </si>
  <si>
    <t>定額（１日3,000円以内）</t>
  </si>
  <si>
    <t>講演者謝金</t>
  </si>
  <si>
    <t>定額（１回50,000円以内）</t>
  </si>
  <si>
    <t>講師謝金</t>
  </si>
  <si>
    <t>医師、看護師、補助員、講演者、講師、招待選手等の鉄道・バス・航空運賃等</t>
  </si>
  <si>
    <t>実費</t>
  </si>
  <si>
    <t>旅費規程や公共交通機関運賃表等の算出根拠書類</t>
  </si>
  <si>
    <t>医師、看護師、補助員、講演者、講師、招待選手等の宿泊費</t>
  </si>
  <si>
    <t>実費（１泊10,000円以内）</t>
  </si>
  <si>
    <t>ホテル、旅館等が発行する領収書</t>
  </si>
  <si>
    <t>施設・用具借上料等</t>
  </si>
  <si>
    <t>施設等が発行する見積書</t>
  </si>
  <si>
    <t>施設等が発行する領収書</t>
  </si>
  <si>
    <t>消耗品費</t>
  </si>
  <si>
    <t>事務用品等</t>
  </si>
  <si>
    <t>実費（１０万円未満の物品）</t>
  </si>
  <si>
    <t>購入先等が発行する見積書</t>
  </si>
  <si>
    <t>購入先が発行する領収書</t>
  </si>
  <si>
    <t>通信運搬費</t>
  </si>
  <si>
    <t>開催要項、資料等発送料</t>
  </si>
  <si>
    <t>請負先等が発行する見積書</t>
  </si>
  <si>
    <t>請負先が発行する領収書</t>
  </si>
  <si>
    <t>印刷製本費</t>
  </si>
  <si>
    <t>開催要項、パンフレット等印刷費</t>
  </si>
  <si>
    <t>役務費</t>
  </si>
  <si>
    <t>振込手数料、保険料等</t>
  </si>
  <si>
    <t>保険会社等が発行する見積書</t>
  </si>
  <si>
    <t>銀行・保険会社等が発行する領収書</t>
  </si>
  <si>
    <t>その他</t>
  </si>
  <si>
    <t>×</t>
  </si>
  <si>
    <t>個</t>
  </si>
  <si>
    <t>スポーツ・レクリエーション指導者の養成・確保と充実に対する事業への助成</t>
  </si>
  <si>
    <t>※助成対象経費について、Ｑ＆Ａをホームページに掲載していますので、確認してください。</t>
  </si>
  <si>
    <t>スポーツを通した人づくり事業　
子どものスポーツ環境に関する事業</t>
  </si>
  <si>
    <t>事務局員人件費
(助成対象事業を実施するために新たに雇用した事務局員等)</t>
  </si>
  <si>
    <t>使用料及び
賃借料</t>
  </si>
  <si>
    <t>助　成　対　象　経　費　の　基　準　等</t>
  </si>
  <si>
    <t>スポーツ相談・啓発・情報提供事業</t>
  </si>
  <si>
    <t>企画提案書に添付する書類
（根拠書類）</t>
  </si>
  <si>
    <t>実績報告書に添付する書類
（証拠書類）</t>
  </si>
  <si>
    <t>助成対象
事業名</t>
  </si>
  <si>
    <t>本基金理事長が必要と認めた経費</t>
  </si>
  <si>
    <t>助成対象事業名</t>
  </si>
  <si>
    <t>収入済額</t>
  </si>
  <si>
    <t>収入未済額</t>
  </si>
  <si>
    <t>証拠書類</t>
  </si>
  <si>
    <t>領収書</t>
  </si>
  <si>
    <t>事　業　報　告　書</t>
  </si>
  <si>
    <t>１　助成対象事業</t>
  </si>
  <si>
    <t>２　事業名</t>
  </si>
  <si>
    <t>３　事業のねらい</t>
  </si>
  <si>
    <t>６　事業期間</t>
  </si>
  <si>
    <t>添付書類</t>
  </si>
  <si>
    <t>４　実施内容（詳細は別紙１－１のとおり）</t>
  </si>
  <si>
    <t>収　支　報　告　書</t>
  </si>
  <si>
    <t>※3　助成対象経費の合計（総助成対象経費）に助成率を乗じて得た額（千円未満切り捨て）で、助成金交付決定額又は変更助成金交付決定額を上回らない額。</t>
  </si>
  <si>
    <t>助成対象経費</t>
  </si>
  <si>
    <t>（決算－予算）</t>
  </si>
  <si>
    <t>戻入額</t>
  </si>
  <si>
    <t>助成金交付決定額(変更決定額)</t>
  </si>
  <si>
    <t>事業費予算額</t>
  </si>
  <si>
    <r>
      <t>助成対象経費</t>
    </r>
    <r>
      <rPr>
        <sz val="6"/>
        <rFont val="ＭＳ 明朝"/>
        <family val="1"/>
      </rPr>
      <t>（※１）</t>
    </r>
  </si>
  <si>
    <t>決算額</t>
  </si>
  <si>
    <t>内容</t>
  </si>
  <si>
    <r>
      <t>差　　異　　</t>
    </r>
    <r>
      <rPr>
        <sz val="8"/>
        <rFont val="ＭＳ 明朝"/>
        <family val="1"/>
      </rPr>
      <t>（決算－予算）</t>
    </r>
  </si>
  <si>
    <t>事　業　費　決　算　額</t>
  </si>
  <si>
    <r>
      <t>[セルM9]に「</t>
    </r>
    <r>
      <rPr>
        <sz val="10"/>
        <color indexed="12"/>
        <rFont val="ＭＳ 明朝"/>
        <family val="1"/>
      </rPr>
      <t>NG　金額を確認してください</t>
    </r>
    <r>
      <rPr>
        <sz val="10"/>
        <rFont val="ＭＳ 明朝"/>
        <family val="1"/>
      </rPr>
      <t>」と表示された場合</t>
    </r>
  </si>
  <si>
    <t>基金助成金決算額[セルE9]が基金助成可能額[セルH31]よりも大きい場合に表示されます。基金助成金は基金助成可能額を超えない額となります。</t>
  </si>
  <si>
    <t>基金助成可能額[セルH31]に数字以外が表示された場合</t>
  </si>
  <si>
    <t>助成率[セルL3]が空欄の場合に表示されます。[セルL3]は別紙1とリンクしていますので、別紙1の助成対象事業を選択してください。</t>
  </si>
  <si>
    <r>
      <t>「</t>
    </r>
    <r>
      <rPr>
        <sz val="10"/>
        <color indexed="12"/>
        <rFont val="ＭＳ 明朝"/>
        <family val="1"/>
      </rPr>
      <t>右上[助成金交付決定額]を記入してください</t>
    </r>
    <r>
      <rPr>
        <sz val="10"/>
        <rFont val="ＭＳ 明朝"/>
        <family val="1"/>
      </rPr>
      <t>」と表示された場合</t>
    </r>
  </si>
  <si>
    <t>助成金交付決定額[セルL4]が空欄の場合に表示されます。記入してください。</t>
  </si>
  <si>
    <t>No</t>
  </si>
  <si>
    <t>(例)その他</t>
  </si>
  <si>
    <t>(例)参加景品代（文具等）</t>
  </si>
  <si>
    <t>(例)講師（佐藤 ○○）旅費　</t>
  </si>
  <si>
    <t>領　収　証</t>
  </si>
  <si>
    <t>様</t>
  </si>
  <si>
    <t>○○ボール代</t>
  </si>
  <si>
    <t>福島市○○○○○○○○</t>
  </si>
  <si>
    <t>として</t>
  </si>
  <si>
    <t>○○○○○○○○スポーツ</t>
  </si>
  <si>
    <t>助成対象経費証拠書類添付の確認事項</t>
  </si>
  <si>
    <t>事　業　実　施　報　告　書</t>
  </si>
  <si>
    <t>　６月</t>
  </si>
  <si>
    <t>　１日</t>
  </si>
  <si>
    <t>３１日</t>
  </si>
  <si>
    <t>Ｑ：</t>
  </si>
  <si>
    <t>Ａ：</t>
  </si>
  <si>
    <t>Ｑ：</t>
  </si>
  <si>
    <t>参加者負担金</t>
  </si>
  <si>
    <t>第１回実行委員会</t>
  </si>
  <si>
    <t>実施日時</t>
  </si>
  <si>
    <t>18時～21時</t>
  </si>
  <si>
    <t>出席者：１０名（議事録参照）</t>
  </si>
  <si>
    <t>場　所：○○○会館</t>
  </si>
  <si>
    <t>内　容：計画の確認、役割分担について（議事録参照）</t>
  </si>
  <si>
    <t>議事録</t>
  </si>
  <si>
    <t>会議資料</t>
  </si>
  <si>
    <t>13時～15時</t>
  </si>
  <si>
    <t>場　所：○○○体育館</t>
  </si>
  <si>
    <t>活動日誌</t>
  </si>
  <si>
    <t>9時～11時</t>
  </si>
  <si>
    <t>第２回実行委員会</t>
  </si>
  <si>
    <t>第３回実行委員会</t>
  </si>
  <si>
    <t>開催要項</t>
  </si>
  <si>
    <t>作成資料</t>
  </si>
  <si>
    <t>写真</t>
  </si>
  <si>
    <t>ポスター</t>
  </si>
  <si>
    <t>内　容：事業中間の反省（議事録参照）</t>
  </si>
  <si>
    <t>内　容：事業報告と反省、決算（議事録参照）</t>
  </si>
  <si>
    <t>No</t>
  </si>
  <si>
    <t>円/日</t>
  </si>
  <si>
    <t>×</t>
  </si>
  <si>
    <t>回/月</t>
  </si>
  <si>
    <t>ヶ月</t>
  </si>
  <si>
    <t>×</t>
  </si>
  <si>
    <t>使用料及び賃借料</t>
  </si>
  <si>
    <t>円/時間</t>
  </si>
  <si>
    <t>時間</t>
  </si>
  <si>
    <t>消耗品</t>
  </si>
  <si>
    <t>○○ボール購入代</t>
  </si>
  <si>
    <t>円/個</t>
  </si>
  <si>
    <t>通</t>
  </si>
  <si>
    <t>開催要項印刷費</t>
  </si>
  <si>
    <t>口座振替を証する書類</t>
  </si>
  <si>
    <t>枚</t>
  </si>
  <si>
    <t>ポスター印刷費</t>
  </si>
  <si>
    <t>名</t>
  </si>
  <si>
    <t>イベント保険料（６月１０日分）</t>
  </si>
  <si>
    <t>イベント保険料（６月２４日分）</t>
  </si>
  <si>
    <t>イベント保険料（７月８日分）</t>
  </si>
  <si>
    <t>イベント保険料（７月２２日分）</t>
  </si>
  <si>
    <t>イベント保険料（７月２９日分）</t>
  </si>
  <si>
    <t>イベント保険料（９月２日分）</t>
  </si>
  <si>
    <t>イベント保険料（９月９日分）</t>
  </si>
  <si>
    <t>イベント保険料（９月３０日分）</t>
  </si>
  <si>
    <t>振込手数料（○○ボール購入代）</t>
  </si>
  <si>
    <t>振込手数料（開催要項・ポスター印刷費）</t>
  </si>
  <si>
    <t>日</t>
  </si>
  <si>
    <t>その他経費合計</t>
  </si>
  <si>
    <t>￥　１０，０００　円</t>
  </si>
  <si>
    <t>但し</t>
  </si>
  <si>
    <t>氏　名</t>
  </si>
  <si>
    <t>○○　○○　　様</t>
  </si>
  <si>
    <t>謝　　　　金</t>
  </si>
  <si>
    <t>差引支給額</t>
  </si>
  <si>
    <t>年月日</t>
  </si>
  <si>
    <t>上記金額正に領収しました。</t>
  </si>
  <si>
    <t>住　　所</t>
  </si>
  <si>
    <t>氏　　名</t>
  </si>
  <si>
    <t>印</t>
  </si>
  <si>
    <t>体操指導者（○○○○）謝金　限度額超分</t>
  </si>
  <si>
    <t>12,000円－10,000円（助成対象経費）=2,000円</t>
  </si>
  <si>
    <t>金額</t>
  </si>
  <si>
    <t>源泉徴収額</t>
  </si>
  <si>
    <t>体操指導者</t>
  </si>
  <si>
    <t>１３時～１５時</t>
  </si>
  <si>
    <t>福島市○○○○○○１－１</t>
  </si>
  <si>
    <t>○○　○○</t>
  </si>
  <si>
    <t>　〈　明　細　〉</t>
  </si>
  <si>
    <t>ふくしまスポーツキッズ活動支援事業</t>
  </si>
  <si>
    <t>(公財)福島県スポーツ振興基金助成金</t>
  </si>
  <si>
    <t>実費（１名１日7,200円以内）
※原則８時間勤務とする。</t>
  </si>
  <si>
    <r>
      <t xml:space="preserve">定額（１時間10,000円以内）
</t>
    </r>
    <r>
      <rPr>
        <b/>
        <sz val="10"/>
        <color indexed="10"/>
        <rFont val="HGSｺﾞｼｯｸM"/>
        <family val="3"/>
      </rPr>
      <t>※但し、事業を実施する団体以外からの講師招聘に限る。事業を実施する団体関係者への謝金は１時間5.000円以内とする。</t>
    </r>
  </si>
  <si>
    <r>
      <t>[セルM9]に「</t>
    </r>
    <r>
      <rPr>
        <b/>
        <sz val="10"/>
        <color indexed="12"/>
        <rFont val="ＭＳ 明朝"/>
        <family val="1"/>
      </rPr>
      <t>NG　金額を確認してください</t>
    </r>
    <r>
      <rPr>
        <b/>
        <sz val="10"/>
        <rFont val="ＭＳ 明朝"/>
        <family val="1"/>
      </rPr>
      <t>」と表示された場合</t>
    </r>
  </si>
  <si>
    <r>
      <t>「</t>
    </r>
    <r>
      <rPr>
        <b/>
        <sz val="10"/>
        <color indexed="12"/>
        <rFont val="ＭＳ 明朝"/>
        <family val="1"/>
      </rPr>
      <t>別紙1の助成対象事業を選択してください</t>
    </r>
    <r>
      <rPr>
        <b/>
        <sz val="10"/>
        <rFont val="ＭＳ 明朝"/>
        <family val="1"/>
      </rPr>
      <t>」と表示された場合</t>
    </r>
  </si>
  <si>
    <r>
      <t>「</t>
    </r>
    <r>
      <rPr>
        <b/>
        <sz val="10"/>
        <color indexed="12"/>
        <rFont val="ＭＳ 明朝"/>
        <family val="1"/>
      </rPr>
      <t>右上[助成金交付決定額]を記入してください</t>
    </r>
    <r>
      <rPr>
        <b/>
        <sz val="10"/>
        <rFont val="ＭＳ 明朝"/>
        <family val="1"/>
      </rPr>
      <t>」と表示された場合</t>
    </r>
  </si>
  <si>
    <t>５　成果（アンケート結果、具体的な数値等）と課題</t>
  </si>
  <si>
    <t>親子でわくわくスポーツ体験教室</t>
  </si>
  <si>
    <t>親子のふれあいを通して、スポーツに親しむきっかけとなる機会を設け、子どもの体力低下の改善や生涯スポーツの推進を図ることをねらいとする。</t>
  </si>
  <si>
    <t>親子でわくわくスポーツ体験教室事業（１回目）</t>
  </si>
  <si>
    <t>親子で一緒に体操教室①</t>
  </si>
  <si>
    <t>親子でわくわくスポーツ体験教室事業（２回目）</t>
  </si>
  <si>
    <t>親子でわくわくスポーツ体験教室事業（３回目）</t>
  </si>
  <si>
    <t>親子でわくわくスポーツ体験教室事業（４回目）</t>
  </si>
  <si>
    <t>親子でわくわくスポーツ体験教室事業（５回目）</t>
  </si>
  <si>
    <t>親子でわくわくスポーツ体験教室事業（６回目）</t>
  </si>
  <si>
    <t>親子でわくわくスポーツ体験教室事業（７回目）</t>
  </si>
  <si>
    <t>親子でわくわくスポーツ体験教室事業（８回目）</t>
  </si>
  <si>
    <t>親子でわくわくスポーツ体験教室事業（９回目）</t>
  </si>
  <si>
    <t>親子でわくわくスポーツ体験教室事業（１０回目）</t>
  </si>
  <si>
    <t>親子で一緒に体操教室②</t>
  </si>
  <si>
    <t>親子で一緒にクライミング体験教室①</t>
  </si>
  <si>
    <t>親子で一緒にクライミング体験教室②</t>
  </si>
  <si>
    <t>親子で一緒にダンス教室①</t>
  </si>
  <si>
    <t>親子で一緒にダンス教室②</t>
  </si>
  <si>
    <t>親子で一緒にソフトバレーボール体験教室①</t>
  </si>
  <si>
    <t>親子で一緒にソフトバレーボール体験教室②</t>
  </si>
  <si>
    <t>親子で一緒にゴールボール体験教室①</t>
  </si>
  <si>
    <t>親子で一緒にゴールボール体験教室②</t>
  </si>
  <si>
    <t>アンケート
集計結果</t>
  </si>
  <si>
    <t>参加者：小学生３２名（１年生１１名／２年生１３名／３年生８名）</t>
  </si>
  <si>
    <t>参加者：小学生３５名（１年生１１名／２年生１０名／３年生１４名）</t>
  </si>
  <si>
    <t>参加者：小学生３６名（１年生１１名／２年生１０名／３年生１５名）</t>
  </si>
  <si>
    <t>参加者：小学生３８名（１年生１５名／２年生１２名／３年生１１名）</t>
  </si>
  <si>
    <t>参加者：小学生３７名（１年生１２名／２年生１２名／３年生１３名）</t>
  </si>
  <si>
    <t>参加者：小学生３６名（１年生１１名／２年生１４名／３年生１１名）</t>
  </si>
  <si>
    <t>　　　　保護者３５名</t>
  </si>
  <si>
    <t>内　容：事業説明／準備体操／体操教室（活動日誌参照）</t>
  </si>
  <si>
    <t>内　容：準備体操／体操教室（活動日誌参照）</t>
  </si>
  <si>
    <t>内　容：準備体操／クライミング（活動日誌参照）</t>
  </si>
  <si>
    <t>内　容：準備体操／ダンス（活動日誌参照）</t>
  </si>
  <si>
    <t>内　容：準備体操／ソフトバレーボール（活動日誌参照）</t>
  </si>
  <si>
    <t>内　容：準備体操／ゴールボール（活動日誌参照）</t>
  </si>
  <si>
    <t>　　　　保護者３３名</t>
  </si>
  <si>
    <t>　　　　保護者４０名</t>
  </si>
  <si>
    <t>　　　　保護者３８名</t>
  </si>
  <si>
    <t>　　　　保護者４２名</t>
  </si>
  <si>
    <t>　　　　保護者４４名</t>
  </si>
  <si>
    <t>　　　　保護者４３名</t>
  </si>
  <si>
    <t>　　　　保護者３９名</t>
  </si>
  <si>
    <t>　　　　保護者４１名</t>
  </si>
  <si>
    <t>参加者：小学生３３名（１年生１１名／２年１３名／３年生９名）</t>
  </si>
  <si>
    <r>
      <t xml:space="preserve">　○会議の開催
　　第１回実行委員会（計画の確認、役割分担等）
　　第２回実行委員会（事業中間の反省等）
　　第３回実行委員会（事業の反省と決算）
　○実施事業
　【内容】
　　①親子で一緒に体操教室（２回）
　　②親子で一緒にクライミング体験教室（２回）
　　③親子で一緒にダンス教室（２回）
　　④親子で一緒にソフトバレーボール体験教室（２回）
　　⑤親子で一緒にゴールボール体験教室（２回）
　　全１０回
　【参加者】
　　小学生低学年（延べ３５８名）
　　保護者（延べ３９７名）
　【指導者】
　　指導員（計５名）
　　　・体操指導者（１名）
　　　・クライミング指導者（１名）
　　　・ダンス指導者（１名）
　　　・ソフトバレー指導者（１名）
　　　・ゴールボール指導者（１名）
　　補助員（計５名）
</t>
    </r>
    <r>
      <rPr>
        <sz val="12"/>
        <rFont val="ＭＳ 明朝"/>
        <family val="1"/>
      </rPr>
      <t>など、実施内容を記入。</t>
    </r>
    <r>
      <rPr>
        <sz val="10"/>
        <rFont val="ＭＳ 明朝"/>
        <family val="1"/>
      </rPr>
      <t>　　
　</t>
    </r>
  </si>
  <si>
    <t>事務局員人件費（６月～１０月まで１名雇用）</t>
  </si>
  <si>
    <t>体操指導者（○○○○）謝金</t>
  </si>
  <si>
    <t>クライミング指導者（○○○○）謝金</t>
  </si>
  <si>
    <t>ダンス指導者（○○○○）謝金</t>
  </si>
  <si>
    <t>ソフトバレーボール指導者（○○○○）謝金</t>
  </si>
  <si>
    <t>ゴールボール指導者（○○○○）謝金</t>
  </si>
  <si>
    <t>補助員（○○○○）謝金</t>
  </si>
  <si>
    <t>×</t>
  </si>
  <si>
    <t>5回</t>
  </si>
  <si>
    <t>体操指導者（○○○○）旅費</t>
  </si>
  <si>
    <t>クライミング指導者（○○○○）旅費</t>
  </si>
  <si>
    <t>ダンス指導者（○○○○）旅費</t>
  </si>
  <si>
    <t>ソフトバレーボール指導者（○○○○）旅費</t>
  </si>
  <si>
    <t>ゴールボール指導者（○○○○）旅費</t>
  </si>
  <si>
    <t>18,620円</t>
  </si>
  <si>
    <t>○○○体育館使用料</t>
  </si>
  <si>
    <t>開催要項発送料</t>
  </si>
  <si>
    <t>イベント保険料（９月２３日分）</t>
  </si>
  <si>
    <t>イベント保険料（１０月８日分）</t>
  </si>
  <si>
    <t>参加料（300円×38名）</t>
  </si>
  <si>
    <t>参加景品代（スポーツタオル）</t>
  </si>
  <si>
    <t>謝　金　受　領　簿</t>
  </si>
  <si>
    <r>
      <t>助成対象</t>
    </r>
    <r>
      <rPr>
        <b/>
        <sz val="10"/>
        <rFont val="ＭＳ 明朝"/>
        <family val="1"/>
      </rPr>
      <t>外</t>
    </r>
    <r>
      <rPr>
        <sz val="10"/>
        <rFont val="ＭＳ 明朝"/>
        <family val="1"/>
      </rPr>
      <t>経費</t>
    </r>
  </si>
  <si>
    <r>
      <rPr>
        <sz val="10"/>
        <rFont val="ＭＳ 明朝"/>
        <family val="1"/>
      </rPr>
      <t>助成対象</t>
    </r>
    <r>
      <rPr>
        <b/>
        <sz val="10"/>
        <rFont val="ＭＳ 明朝"/>
        <family val="1"/>
      </rPr>
      <t>外</t>
    </r>
    <r>
      <rPr>
        <sz val="10"/>
        <rFont val="ＭＳ 明朝"/>
        <family val="1"/>
      </rPr>
      <t>経費</t>
    </r>
    <r>
      <rPr>
        <sz val="6"/>
        <rFont val="ＭＳ 明朝"/>
        <family val="1"/>
      </rPr>
      <t>（※２）</t>
    </r>
  </si>
  <si>
    <r>
      <t>助成対象</t>
    </r>
    <r>
      <rPr>
        <b/>
        <sz val="10"/>
        <rFont val="ＭＳ 明朝"/>
        <family val="1"/>
      </rPr>
      <t>外</t>
    </r>
    <r>
      <rPr>
        <sz val="10"/>
        <rFont val="ＭＳ 明朝"/>
        <family val="1"/>
      </rPr>
      <t>経費</t>
    </r>
    <r>
      <rPr>
        <sz val="6"/>
        <rFont val="ＭＳ 明朝"/>
        <family val="1"/>
      </rPr>
      <t>（※２）</t>
    </r>
  </si>
  <si>
    <r>
      <t xml:space="preserve">助  成 対 象 </t>
    </r>
    <r>
      <rPr>
        <b/>
        <sz val="11"/>
        <rFont val="ＭＳ 明朝"/>
        <family val="1"/>
      </rPr>
      <t>外</t>
    </r>
    <r>
      <rPr>
        <b/>
        <sz val="10"/>
        <rFont val="ＭＳ 明朝"/>
        <family val="1"/>
      </rPr>
      <t xml:space="preserve"> 経 費（助成対象とならない経費）</t>
    </r>
  </si>
  <si>
    <r>
      <t xml:space="preserve">助 成 対 象 </t>
    </r>
    <r>
      <rPr>
        <b/>
        <sz val="11"/>
        <rFont val="ＭＳ 明朝"/>
        <family val="1"/>
      </rPr>
      <t xml:space="preserve">外 </t>
    </r>
    <r>
      <rPr>
        <b/>
        <sz val="10"/>
        <rFont val="ＭＳ 明朝"/>
        <family val="1"/>
      </rPr>
      <t>経 費 内 訳 書（助成対象とならない経費）</t>
    </r>
  </si>
  <si>
    <t>東京２０２０オリンピック・パラリンピック応援事業</t>
  </si>
  <si>
    <t>東京２０２０オリンピック・パラリンピック応援事業</t>
  </si>
  <si>
    <t>根拠書類</t>
  </si>
  <si>
    <t>福島○○○○○クラブ</t>
  </si>
  <si>
    <t>〈記入例〉</t>
  </si>
  <si>
    <t xml:space="preserve"> 〈記入例〉</t>
  </si>
  <si>
    <t>　　〈記入例〉</t>
  </si>
  <si>
    <t>福島○○○○○クラブ会長</t>
  </si>
  <si>
    <t>福島○○○○○クラブ　御中</t>
  </si>
  <si>
    <t>No.２２</t>
  </si>
  <si>
    <t>No.６</t>
  </si>
  <si>
    <t>対象外経費</t>
  </si>
  <si>
    <t>　３月</t>
  </si>
  <si>
    <t>令和２年</t>
  </si>
  <si>
    <t>令和２年○月○日</t>
  </si>
  <si>
    <t>令和２年５月１７日</t>
  </si>
  <si>
    <t>令和２年５月２４日</t>
  </si>
  <si>
    <t>令和２年度(公財)福島県スポーツ振興基金助成事業　　「親子でわくわくスポーツ体験教室」</t>
  </si>
  <si>
    <t>ふくしまレクリエーションフェスタ支援事業</t>
  </si>
  <si>
    <t>スポーツボランティア支援事業</t>
  </si>
  <si>
    <t>総合型地域SC（スポーツクラブ）支援事業</t>
  </si>
  <si>
    <t>総合型スポーツクラブ連絡協議会支援事業</t>
  </si>
  <si>
    <t>障がい者スポーツ地域連携事業</t>
  </si>
  <si>
    <t>総合型スポーツクラブ連絡協議会支援事業</t>
  </si>
  <si>
    <t>（スポーツ相談・啓発・情報提供事業/ふくしまスポーツキッズ活動支援事業/ふくしまレクリエーションフェスタ支援事業/スポーツボランティア支援事業/広域スポーツセンター支援事業/福島県総合型スポーツクラブ連絡協議会支援事業は別途定める。）</t>
  </si>
  <si>
    <t xml:space="preserve">・事業の評価と参加者の様子（事業計画書に記載した評価方法による検証と考察）
※アンケートの集計結果及び検証と考察など
・新型コロナウイルス感染症予防対策（どのような対策を実施したか）
・広報活動の範囲及び成果
・事業のねらいに対する達成度
・課題
・その他　報告事項
</t>
  </si>
  <si>
    <t xml:space="preserve">・事業の評価と参加者の様子（事業計画書に記載した評価方法による検証と考察）
※アンケートの集計結果及び検証と考察など
・新型コロナウイルス感染症予防対策（どのような対策を実施したか）
・広報活動の範囲及び成果
・事業のねらいに対する達成度
・課題
・その他　報告事項
</t>
  </si>
  <si>
    <t>スポ－ツボランティア支援事業</t>
  </si>
  <si>
    <t>別紙１（様式第7号添付）</t>
  </si>
  <si>
    <t>別紙１－１（様式第7号添付）</t>
  </si>
  <si>
    <t>別紙２（様式第7号添付）</t>
  </si>
  <si>
    <t>別紙２－１（様式第7号添付）</t>
  </si>
  <si>
    <t>別紙２－２（様式第7号添付）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</si>
</sst>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General&quot;年&quot;"/>
    <numFmt numFmtId="178" formatCode="[$-411]ggge&quot;年&quot;m&quot;月&quot;d&quot;日&quot;;@"/>
    <numFmt numFmtId="179" formatCode="#,##0.0"/>
    <numFmt numFmtId="180" formatCode="#,##0.000"/>
    <numFmt numFmtId="181" formatCode="#,##0.0000"/>
    <numFmt numFmtId="182" formatCode="0_);[Red]\(0\)"/>
    <numFmt numFmtId="183" formatCode="&quot;¥&quot;#,##0_);[Red]\(&quot;¥&quot;#,##0\)"/>
    <numFmt numFmtId="184" formatCode="&quot;¥&quot;#,##0.0_);[Red]\(&quot;¥&quot;#,##0.0\)"/>
    <numFmt numFmtId="185" formatCode="0.0_);[Red]\(0.0\)"/>
    <numFmt numFmtId="186" formatCode="0.00_);[Red]\(0.00\)"/>
    <numFmt numFmtId="187" formatCode="0.00_ "/>
    <numFmt numFmtId="188" formatCode="0.000_);[Red]\(0.000\)"/>
    <numFmt numFmtId="189" formatCode="#,##0_ ;[Red]\-#,##0\ "/>
    <numFmt numFmtId="190" formatCode="#,##0_);[Red]\(#,##0\)"/>
    <numFmt numFmtId="191" formatCode="#,##0&quot;円&quot;"/>
    <numFmt numFmtId="192" formatCode="?/5"/>
    <numFmt numFmtId="193" formatCode="#,##0;[Red]\-#,##0&quot;円&quot;"/>
    <numFmt numFmtId="194" formatCode="#,##0,"/>
    <numFmt numFmtId="195" formatCode="#,##0&quot;回&quot;"/>
    <numFmt numFmtId="196" formatCode="#,##0&quot;回&quot;&quot;=&quot;"/>
    <numFmt numFmtId="197" formatCode="#,##0&quot;回×&quot;"/>
    <numFmt numFmtId="198" formatCode="#,##0&quot;（往復）&quot;"/>
    <numFmt numFmtId="199" formatCode="&quot;&lt;例&gt;&quot;#,##0&quot;円&quot;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#,##0&quot;円×&quot;"/>
    <numFmt numFmtId="205" formatCode="#,##0&quot;時間&quot;"/>
    <numFmt numFmtId="206" formatCode="#,##0&quot;時間=&quot;"/>
    <numFmt numFmtId="207" formatCode="#,##0&quot;時間×&quot;"/>
    <numFmt numFmtId="208" formatCode="#,##0&quot;回=&quot;"/>
    <numFmt numFmtId="209" formatCode="#,##0&quot;個&quot;"/>
    <numFmt numFmtId="210" formatCode="#,##0&quot;通&quot;"/>
    <numFmt numFmtId="211" formatCode="#,##0&quot;名×&quot;"/>
    <numFmt numFmtId="212" formatCode="#,##0&quot;円/時間×&quot;"/>
    <numFmt numFmtId="213" formatCode="#,##0;&quot;△ &quot;#,##0"/>
    <numFmt numFmtId="214" formatCode="mmm\-yyyy"/>
    <numFmt numFmtId="215" formatCode="[$-411]ge\.m\.d;@"/>
    <numFmt numFmtId="216" formatCode="[$-F800]dddd\,\ mmmm\ dd\,\ yyyy"/>
  </numFmts>
  <fonts count="79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HGSｺﾞｼｯｸM"/>
      <family val="3"/>
    </font>
    <font>
      <b/>
      <sz val="10"/>
      <name val="ＭＳ 明朝"/>
      <family val="1"/>
    </font>
    <font>
      <b/>
      <sz val="9"/>
      <name val="ＭＳ Ｐゴシック"/>
      <family val="3"/>
    </font>
    <font>
      <sz val="10"/>
      <color indexed="10"/>
      <name val="ＭＳ 明朝"/>
      <family val="1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b/>
      <sz val="9"/>
      <color indexed="10"/>
      <name val="ＭＳ Ｐゴシック"/>
      <family val="3"/>
    </font>
    <font>
      <sz val="10"/>
      <color indexed="12"/>
      <name val="ＭＳ 明朝"/>
      <family val="1"/>
    </font>
    <font>
      <sz val="10"/>
      <name val="HGSｺﾞｼｯｸM"/>
      <family val="3"/>
    </font>
    <font>
      <sz val="8"/>
      <color indexed="12"/>
      <name val="HGSｺﾞｼｯｸM"/>
      <family val="3"/>
    </font>
    <font>
      <sz val="11"/>
      <name val="HGSｺﾞｼｯｸM"/>
      <family val="3"/>
    </font>
    <font>
      <sz val="20"/>
      <name val="HGSｺﾞｼｯｸM"/>
      <family val="3"/>
    </font>
    <font>
      <i/>
      <sz val="24"/>
      <name val="HGSｺﾞｼｯｸM"/>
      <family val="3"/>
    </font>
    <font>
      <b/>
      <sz val="11"/>
      <name val="HGSｺﾞｼｯｸM"/>
      <family val="3"/>
    </font>
    <font>
      <sz val="16"/>
      <color indexed="12"/>
      <name val="HGSｺﾞｼｯｸM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4"/>
      <name val="ＭＳ Ｐゴシック"/>
      <family val="3"/>
    </font>
    <font>
      <b/>
      <sz val="10"/>
      <color indexed="10"/>
      <name val="HGSｺﾞｼｯｸM"/>
      <family val="3"/>
    </font>
    <font>
      <b/>
      <sz val="10"/>
      <color indexed="12"/>
      <name val="ＭＳ 明朝"/>
      <family val="1"/>
    </font>
    <font>
      <b/>
      <sz val="14"/>
      <color indexed="12"/>
      <name val="ＭＳ 明朝"/>
      <family val="1"/>
    </font>
    <font>
      <sz val="12"/>
      <name val="ＭＳ 明朝"/>
      <family val="1"/>
    </font>
    <font>
      <b/>
      <sz val="16"/>
      <color indexed="53"/>
      <name val="HGSｺﾞｼｯｸM"/>
      <family val="3"/>
    </font>
    <font>
      <b/>
      <sz val="12"/>
      <color indexed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b/>
      <sz val="12"/>
      <color indexed="12"/>
      <name val="ＭＳ Ｐゴシック"/>
      <family val="3"/>
    </font>
    <font>
      <b/>
      <sz val="9"/>
      <name val="ＭＳ 明朝"/>
      <family val="1"/>
    </font>
    <font>
      <b/>
      <sz val="10"/>
      <color indexed="10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name val="ＭＳ 明朝"/>
      <family val="1"/>
    </font>
    <font>
      <b/>
      <sz val="16"/>
      <color indexed="10"/>
      <name val="HGSｺﾞｼｯｸM"/>
      <family val="3"/>
    </font>
    <font>
      <u val="single"/>
      <sz val="11"/>
      <color indexed="20"/>
      <name val="ＭＳ Ｐゴシック"/>
      <family val="3"/>
    </font>
    <font>
      <b/>
      <sz val="14"/>
      <color indexed="10"/>
      <name val="ＭＳ 明朝"/>
      <family val="1"/>
    </font>
    <font>
      <sz val="9"/>
      <name val="Meiryo UI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4.5"/>
      <color indexed="8"/>
      <name val="ＭＳ Ｐゴシック"/>
      <family val="3"/>
    </font>
    <font>
      <b/>
      <sz val="14.5"/>
      <color indexed="8"/>
      <name val="Calibri"/>
      <family val="2"/>
    </font>
    <font>
      <u val="single"/>
      <sz val="9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color indexed="10"/>
      <name val="HGSｺﾞｼｯｸM"/>
      <family val="3"/>
    </font>
    <font>
      <sz val="14"/>
      <color indexed="10"/>
      <name val="HGSｺﾞｼｯｸM"/>
      <family val="3"/>
    </font>
    <font>
      <b/>
      <sz val="11"/>
      <color indexed="8"/>
      <name val="HGSｺﾞｼｯｸM"/>
      <family val="3"/>
    </font>
    <font>
      <b/>
      <sz val="12"/>
      <color indexed="8"/>
      <name val="HGSｺﾞｼｯｸM"/>
      <family val="3"/>
    </font>
    <font>
      <sz val="20"/>
      <color indexed="12"/>
      <name val="ＭＳ Ｐゴシック"/>
      <family val="3"/>
    </font>
    <font>
      <u val="single"/>
      <sz val="11"/>
      <color theme="11"/>
      <name val="ＭＳ Ｐゴシック"/>
      <family val="3"/>
    </font>
    <font>
      <sz val="10"/>
      <color rgb="FFFF0000"/>
      <name val="ＭＳ 明朝"/>
      <family val="1"/>
    </font>
    <font>
      <b/>
      <sz val="10"/>
      <color rgb="FF0000FF"/>
      <name val="ＭＳ 明朝"/>
      <family val="1"/>
    </font>
    <font>
      <b/>
      <sz val="14"/>
      <color rgb="FFFF0000"/>
      <name val="ＭＳ 明朝"/>
      <family val="1"/>
    </font>
    <font>
      <b/>
      <sz val="16"/>
      <color rgb="FFFF0000"/>
      <name val="HGSｺﾞｼｯｸM"/>
      <family val="3"/>
    </font>
    <font>
      <b/>
      <sz val="8"/>
      <name val="ＭＳ Ｐゴシック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gray125">
        <fgColor indexed="52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lightGray">
        <fgColor indexed="27"/>
        <bgColor indexed="9"/>
      </patternFill>
    </fill>
  </fills>
  <borders count="10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 style="thick"/>
      <top style="thick"/>
      <bottom>
        <color indexed="63"/>
      </bottom>
    </border>
    <border>
      <left style="hair"/>
      <right style="medium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>
        <color rgb="FFFF0000"/>
      </left>
      <right style="thick">
        <color rgb="FFFF0000"/>
      </right>
      <top style="thick">
        <color rgb="FFFF0000"/>
      </top>
      <bottom style="thin"/>
    </border>
    <border>
      <left style="thick">
        <color rgb="FFFF0000"/>
      </left>
      <right style="thick">
        <color rgb="FFFF0000"/>
      </right>
      <top style="thin"/>
      <bottom style="thin"/>
    </border>
    <border>
      <left style="thick">
        <color rgb="FFFF0000"/>
      </left>
      <right style="thick">
        <color rgb="FFFF0000"/>
      </right>
      <top style="thin"/>
      <bottom style="dotted"/>
    </border>
    <border>
      <left style="thick">
        <color rgb="FFFF0000"/>
      </left>
      <right style="thick">
        <color rgb="FFFF0000"/>
      </right>
      <top>
        <color indexed="63"/>
      </top>
      <bottom style="dotted"/>
    </border>
    <border>
      <left style="thick">
        <color rgb="FFFF0000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n"/>
    </border>
    <border>
      <left style="thick">
        <color rgb="FFFF0000"/>
      </left>
      <right style="thick">
        <color rgb="FFFF0000"/>
      </right>
      <top style="thin"/>
      <bottom style="thick">
        <color rgb="FFFF0000"/>
      </bottom>
    </border>
    <border>
      <left style="medium"/>
      <right style="hair"/>
      <top style="thin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medium"/>
      <top style="thin"/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thick"/>
      <top style="thin"/>
      <bottom>
        <color indexed="63"/>
      </bottom>
    </border>
    <border>
      <left style="hair"/>
      <right style="thick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hair"/>
      <top style="thin"/>
      <bottom>
        <color indexed="63"/>
      </bottom>
    </border>
    <border>
      <left style="thick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9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73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526">
    <xf numFmtId="0" fontId="0" fillId="0" borderId="0" xfId="0" applyAlignment="1">
      <alignment/>
    </xf>
    <xf numFmtId="0" fontId="3" fillId="24" borderId="0" xfId="0" applyFont="1" applyFill="1" applyAlignment="1">
      <alignment vertical="center"/>
    </xf>
    <xf numFmtId="0" fontId="23" fillId="24" borderId="0" xfId="0" applyFont="1" applyFill="1" applyAlignment="1">
      <alignment horizontal="center" vertical="center"/>
    </xf>
    <xf numFmtId="0" fontId="3" fillId="24" borderId="10" xfId="0" applyFont="1" applyFill="1" applyBorder="1" applyAlignment="1">
      <alignment vertical="center"/>
    </xf>
    <xf numFmtId="0" fontId="3" fillId="24" borderId="11" xfId="0" applyFont="1" applyFill="1" applyBorder="1" applyAlignment="1">
      <alignment vertical="center"/>
    </xf>
    <xf numFmtId="0" fontId="3" fillId="24" borderId="12" xfId="0" applyFont="1" applyFill="1" applyBorder="1" applyAlignment="1">
      <alignment vertical="center"/>
    </xf>
    <xf numFmtId="0" fontId="3" fillId="25" borderId="0" xfId="0" applyFont="1" applyFill="1" applyAlignment="1" applyProtection="1">
      <alignment vertical="center"/>
      <protection locked="0"/>
    </xf>
    <xf numFmtId="178" fontId="3" fillId="4" borderId="13" xfId="0" applyNumberFormat="1" applyFont="1" applyFill="1" applyBorder="1" applyAlignment="1" applyProtection="1">
      <alignment horizontal="center" vertical="center"/>
      <protection locked="0"/>
    </xf>
    <xf numFmtId="178" fontId="3" fillId="4" borderId="13" xfId="0" applyNumberFormat="1" applyFont="1" applyFill="1" applyBorder="1" applyAlignment="1" applyProtection="1">
      <alignment horizontal="distributed" vertical="center" indent="1"/>
      <protection locked="0"/>
    </xf>
    <xf numFmtId="0" fontId="3" fillId="4" borderId="14" xfId="0" applyFont="1" applyFill="1" applyBorder="1" applyAlignment="1" applyProtection="1">
      <alignment horizontal="distributed" vertical="center" indent="1"/>
      <protection locked="0"/>
    </xf>
    <xf numFmtId="191" fontId="3" fillId="22" borderId="15" xfId="49" applyNumberFormat="1" applyFont="1" applyFill="1" applyBorder="1" applyAlignment="1" applyProtection="1">
      <alignment horizontal="right" vertical="center" shrinkToFit="1"/>
      <protection/>
    </xf>
    <xf numFmtId="0" fontId="3" fillId="24" borderId="0" xfId="0" applyFont="1" applyFill="1" applyAlignment="1" applyProtection="1">
      <alignment vertical="center"/>
      <protection/>
    </xf>
    <xf numFmtId="0" fontId="3" fillId="24" borderId="10" xfId="0" applyFont="1" applyFill="1" applyBorder="1" applyAlignment="1" applyProtection="1">
      <alignment vertical="center"/>
      <protection/>
    </xf>
    <xf numFmtId="0" fontId="3" fillId="24" borderId="11" xfId="0" applyFont="1" applyFill="1" applyBorder="1" applyAlignment="1" applyProtection="1">
      <alignment vertical="center"/>
      <protection/>
    </xf>
    <xf numFmtId="0" fontId="2" fillId="24" borderId="0" xfId="0" applyFont="1" applyFill="1" applyAlignment="1" applyProtection="1">
      <alignment horizontal="right" vertical="center"/>
      <protection/>
    </xf>
    <xf numFmtId="0" fontId="3" fillId="24" borderId="16" xfId="0" applyFont="1" applyFill="1" applyBorder="1" applyAlignment="1" applyProtection="1">
      <alignment horizontal="center" vertical="center"/>
      <protection/>
    </xf>
    <xf numFmtId="0" fontId="3" fillId="24" borderId="0" xfId="0" applyFont="1" applyFill="1" applyAlignment="1" applyProtection="1">
      <alignment vertical="center" shrinkToFit="1"/>
      <protection/>
    </xf>
    <xf numFmtId="0" fontId="3" fillId="24" borderId="16" xfId="0" applyFont="1" applyFill="1" applyBorder="1" applyAlignment="1" applyProtection="1">
      <alignment horizontal="center" vertical="center" shrinkToFit="1"/>
      <protection/>
    </xf>
    <xf numFmtId="0" fontId="3" fillId="22" borderId="17" xfId="0" applyFont="1" applyFill="1" applyBorder="1" applyAlignment="1" applyProtection="1">
      <alignment horizontal="left" vertical="center" shrinkToFit="1"/>
      <protection/>
    </xf>
    <xf numFmtId="0" fontId="3" fillId="22" borderId="18" xfId="0" applyFont="1" applyFill="1" applyBorder="1" applyAlignment="1" applyProtection="1">
      <alignment horizontal="left" vertical="center" shrinkToFit="1"/>
      <protection/>
    </xf>
    <xf numFmtId="0" fontId="3" fillId="24" borderId="0" xfId="0" applyFont="1" applyFill="1" applyBorder="1" applyAlignment="1" applyProtection="1">
      <alignment vertical="center" shrinkToFit="1"/>
      <protection/>
    </xf>
    <xf numFmtId="0" fontId="3" fillId="0" borderId="0" xfId="0" applyFont="1" applyFill="1" applyAlignment="1" applyProtection="1">
      <alignment vertical="center" shrinkToFit="1"/>
      <protection/>
    </xf>
    <xf numFmtId="176" fontId="22" fillId="24" borderId="0" xfId="0" applyNumberFormat="1" applyFont="1" applyFill="1" applyAlignment="1">
      <alignment vertical="top"/>
    </xf>
    <xf numFmtId="176" fontId="22" fillId="24" borderId="0" xfId="0" applyNumberFormat="1" applyFont="1" applyFill="1" applyAlignment="1" applyProtection="1">
      <alignment vertical="top"/>
      <protection/>
    </xf>
    <xf numFmtId="0" fontId="22" fillId="24" borderId="0" xfId="0" applyFont="1" applyFill="1" applyAlignment="1" applyProtection="1">
      <alignment horizontal="left" vertical="top"/>
      <protection/>
    </xf>
    <xf numFmtId="178" fontId="3" fillId="4" borderId="19" xfId="0" applyNumberFormat="1" applyFont="1" applyFill="1" applyBorder="1" applyAlignment="1" applyProtection="1">
      <alignment horizontal="center" vertical="center"/>
      <protection locked="0"/>
    </xf>
    <xf numFmtId="0" fontId="3" fillId="24" borderId="20" xfId="0" applyFont="1" applyFill="1" applyBorder="1" applyAlignment="1">
      <alignment horizontal="distributed" vertical="center"/>
    </xf>
    <xf numFmtId="0" fontId="3" fillId="24" borderId="13" xfId="0" applyFont="1" applyFill="1" applyBorder="1" applyAlignment="1" applyProtection="1">
      <alignment horizontal="center" vertical="center"/>
      <protection/>
    </xf>
    <xf numFmtId="0" fontId="3" fillId="24" borderId="12" xfId="0" applyFont="1" applyFill="1" applyBorder="1" applyAlignment="1" applyProtection="1">
      <alignment vertical="center"/>
      <protection/>
    </xf>
    <xf numFmtId="0" fontId="25" fillId="24" borderId="16" xfId="0" applyFont="1" applyFill="1" applyBorder="1" applyAlignment="1" applyProtection="1">
      <alignment horizontal="left" vertical="center" shrinkToFit="1"/>
      <protection/>
    </xf>
    <xf numFmtId="0" fontId="25" fillId="24" borderId="21" xfId="0" applyFont="1" applyFill="1" applyBorder="1" applyAlignment="1" applyProtection="1">
      <alignment horizontal="left" vertical="center" shrinkToFit="1"/>
      <protection/>
    </xf>
    <xf numFmtId="199" fontId="25" fillId="24" borderId="22" xfId="49" applyNumberFormat="1" applyFont="1" applyFill="1" applyBorder="1" applyAlignment="1" applyProtection="1">
      <alignment horizontal="right" vertical="center" shrinkToFit="1"/>
      <protection/>
    </xf>
    <xf numFmtId="38" fontId="3" fillId="24" borderId="0" xfId="49" applyFont="1" applyFill="1" applyAlignment="1" applyProtection="1">
      <alignment vertical="center" shrinkToFit="1"/>
      <protection/>
    </xf>
    <xf numFmtId="0" fontId="3" fillId="24" borderId="0" xfId="0" applyFont="1" applyFill="1" applyAlignment="1" applyProtection="1">
      <alignment horizontal="center" vertical="center" shrinkToFit="1"/>
      <protection/>
    </xf>
    <xf numFmtId="0" fontId="3" fillId="24" borderId="23" xfId="0" applyFont="1" applyFill="1" applyBorder="1" applyAlignment="1" applyProtection="1">
      <alignment horizontal="center" vertical="center" shrinkToFit="1"/>
      <protection/>
    </xf>
    <xf numFmtId="38" fontId="3" fillId="24" borderId="24" xfId="49" applyFont="1" applyFill="1" applyBorder="1" applyAlignment="1" applyProtection="1">
      <alignment horizontal="center" vertical="center" shrinkToFit="1"/>
      <protection/>
    </xf>
    <xf numFmtId="0" fontId="3" fillId="0" borderId="0" xfId="0" applyFont="1" applyFill="1" applyAlignment="1" applyProtection="1">
      <alignment horizontal="center" vertical="center" shrinkToFit="1"/>
      <protection/>
    </xf>
    <xf numFmtId="0" fontId="25" fillId="24" borderId="21" xfId="0" applyFont="1" applyFill="1" applyBorder="1" applyAlignment="1" applyProtection="1">
      <alignment horizontal="center" vertical="center" shrinkToFit="1"/>
      <protection/>
    </xf>
    <xf numFmtId="38" fontId="25" fillId="24" borderId="21" xfId="49" applyFont="1" applyFill="1" applyBorder="1" applyAlignment="1" applyProtection="1">
      <alignment vertical="center" shrinkToFit="1"/>
      <protection/>
    </xf>
    <xf numFmtId="0" fontId="25" fillId="24" borderId="0" xfId="0" applyFont="1" applyFill="1" applyAlignment="1" applyProtection="1">
      <alignment vertical="center" shrinkToFit="1"/>
      <protection/>
    </xf>
    <xf numFmtId="0" fontId="3" fillId="4" borderId="17" xfId="0" applyFont="1" applyFill="1" applyBorder="1" applyAlignment="1" applyProtection="1">
      <alignment vertical="center" shrinkToFit="1"/>
      <protection/>
    </xf>
    <xf numFmtId="38" fontId="3" fillId="22" borderId="0" xfId="49" applyFont="1" applyFill="1" applyBorder="1" applyAlignment="1" applyProtection="1">
      <alignment vertical="center" shrinkToFit="1"/>
      <protection/>
    </xf>
    <xf numFmtId="0" fontId="3" fillId="4" borderId="18" xfId="0" applyFont="1" applyFill="1" applyBorder="1" applyAlignment="1" applyProtection="1">
      <alignment vertical="center" shrinkToFit="1"/>
      <protection/>
    </xf>
    <xf numFmtId="38" fontId="3" fillId="22" borderId="13" xfId="49" applyFont="1" applyFill="1" applyBorder="1" applyAlignment="1" applyProtection="1">
      <alignment vertical="center" shrinkToFit="1"/>
      <protection/>
    </xf>
    <xf numFmtId="0" fontId="3" fillId="24" borderId="0" xfId="0" applyFont="1" applyFill="1" applyBorder="1" applyAlignment="1" applyProtection="1">
      <alignment horizontal="distributed" vertical="center" shrinkToFit="1"/>
      <protection/>
    </xf>
    <xf numFmtId="38" fontId="3" fillId="24" borderId="0" xfId="49" applyFont="1" applyFill="1" applyBorder="1" applyAlignment="1" applyProtection="1">
      <alignment vertical="center" shrinkToFit="1"/>
      <protection/>
    </xf>
    <xf numFmtId="191" fontId="3" fillId="24" borderId="25" xfId="49" applyNumberFormat="1" applyFont="1" applyFill="1" applyBorder="1" applyAlignment="1" applyProtection="1">
      <alignment vertical="center" shrinkToFit="1"/>
      <protection/>
    </xf>
    <xf numFmtId="38" fontId="3" fillId="0" borderId="0" xfId="49" applyFont="1" applyFill="1" applyAlignment="1" applyProtection="1">
      <alignment vertical="center" shrinkToFit="1"/>
      <protection/>
    </xf>
    <xf numFmtId="0" fontId="3" fillId="4" borderId="26" xfId="0" applyFont="1" applyFill="1" applyBorder="1" applyAlignment="1" applyProtection="1">
      <alignment horizontal="distributed" vertical="center" indent="1" shrinkToFit="1"/>
      <protection/>
    </xf>
    <xf numFmtId="0" fontId="3" fillId="4" borderId="19" xfId="0" applyFont="1" applyFill="1" applyBorder="1" applyAlignment="1" applyProtection="1">
      <alignment horizontal="distributed" vertical="center" indent="1" shrinkToFit="1"/>
      <protection/>
    </xf>
    <xf numFmtId="0" fontId="25" fillId="24" borderId="23" xfId="0" applyFont="1" applyFill="1" applyBorder="1" applyAlignment="1" applyProtection="1">
      <alignment horizontal="distributed" vertical="center" indent="1" shrinkToFit="1"/>
      <protection/>
    </xf>
    <xf numFmtId="0" fontId="23" fillId="24" borderId="0" xfId="0" applyFont="1" applyFill="1" applyAlignment="1" applyProtection="1">
      <alignment horizontal="center" vertical="center"/>
      <protection/>
    </xf>
    <xf numFmtId="0" fontId="23" fillId="24" borderId="0" xfId="0" applyFont="1" applyFill="1" applyAlignment="1" applyProtection="1">
      <alignment horizontal="left" vertical="center"/>
      <protection/>
    </xf>
    <xf numFmtId="0" fontId="3" fillId="24" borderId="0" xfId="0" applyFont="1" applyFill="1" applyAlignment="1" applyProtection="1">
      <alignment horizontal="left" vertical="center"/>
      <protection/>
    </xf>
    <xf numFmtId="0" fontId="2" fillId="0" borderId="27" xfId="0" applyFont="1" applyFill="1" applyBorder="1" applyAlignment="1" applyProtection="1">
      <alignment horizontal="distributed" vertical="center"/>
      <protection/>
    </xf>
    <xf numFmtId="0" fontId="2" fillId="24" borderId="28" xfId="0" applyFont="1" applyFill="1" applyBorder="1" applyAlignment="1" applyProtection="1">
      <alignment horizontal="left" vertical="center" shrinkToFit="1"/>
      <protection/>
    </xf>
    <xf numFmtId="0" fontId="3" fillId="24" borderId="0" xfId="0" applyFont="1" applyFill="1" applyBorder="1" applyAlignment="1" applyProtection="1">
      <alignment horizontal="right" vertical="center"/>
      <protection/>
    </xf>
    <xf numFmtId="0" fontId="2" fillId="0" borderId="27" xfId="0" applyFont="1" applyFill="1" applyBorder="1" applyAlignment="1" applyProtection="1">
      <alignment horizontal="distributed" vertical="center" shrinkToFit="1"/>
      <protection/>
    </xf>
    <xf numFmtId="0" fontId="23" fillId="24" borderId="0" xfId="0" applyFont="1" applyFill="1" applyAlignment="1" applyProtection="1">
      <alignment vertical="center"/>
      <protection/>
    </xf>
    <xf numFmtId="192" fontId="2" fillId="24" borderId="29" xfId="0" applyNumberFormat="1" applyFont="1" applyFill="1" applyBorder="1" applyAlignment="1" applyProtection="1">
      <alignment horizontal="center" vertical="center"/>
      <protection/>
    </xf>
    <xf numFmtId="0" fontId="2" fillId="24" borderId="30" xfId="0" applyFont="1" applyFill="1" applyBorder="1" applyAlignment="1" applyProtection="1">
      <alignment vertical="center"/>
      <protection/>
    </xf>
    <xf numFmtId="0" fontId="3" fillId="24" borderId="0" xfId="0" applyFont="1" applyFill="1" applyBorder="1" applyAlignment="1" applyProtection="1">
      <alignment horizontal="center" vertical="center"/>
      <protection/>
    </xf>
    <xf numFmtId="0" fontId="3" fillId="24" borderId="0" xfId="0" applyFont="1" applyFill="1" applyBorder="1" applyAlignment="1" applyProtection="1">
      <alignment vertical="center"/>
      <protection/>
    </xf>
    <xf numFmtId="0" fontId="3" fillId="24" borderId="0" xfId="0" applyFont="1" applyFill="1" applyBorder="1" applyAlignment="1" applyProtection="1">
      <alignment horizontal="left" vertical="center"/>
      <protection/>
    </xf>
    <xf numFmtId="0" fontId="3" fillId="24" borderId="0" xfId="0" applyFont="1" applyFill="1" applyAlignment="1" applyProtection="1">
      <alignment horizontal="right" vertical="center"/>
      <protection/>
    </xf>
    <xf numFmtId="0" fontId="3" fillId="24" borderId="23" xfId="0" applyFont="1" applyFill="1" applyBorder="1" applyAlignment="1" applyProtection="1">
      <alignment horizontal="center" vertical="center"/>
      <protection/>
    </xf>
    <xf numFmtId="0" fontId="3" fillId="24" borderId="0" xfId="0" applyFont="1" applyFill="1" applyAlignment="1" applyProtection="1">
      <alignment horizontal="center" vertical="center"/>
      <protection/>
    </xf>
    <xf numFmtId="0" fontId="31" fillId="24" borderId="0" xfId="0" applyFont="1" applyFill="1" applyAlignment="1" applyProtection="1">
      <alignment horizontal="center" vertical="center"/>
      <protection/>
    </xf>
    <xf numFmtId="38" fontId="3" fillId="24" borderId="0" xfId="49" applyFont="1" applyFill="1" applyBorder="1" applyAlignment="1" applyProtection="1">
      <alignment horizontal="right" vertical="center"/>
      <protection/>
    </xf>
    <xf numFmtId="0" fontId="3" fillId="24" borderId="12" xfId="0" applyFont="1" applyFill="1" applyBorder="1" applyAlignment="1" applyProtection="1">
      <alignment horizontal="center" vertical="center"/>
      <protection/>
    </xf>
    <xf numFmtId="38" fontId="25" fillId="24" borderId="0" xfId="49" applyFont="1" applyFill="1" applyBorder="1" applyAlignment="1" applyProtection="1">
      <alignment horizontal="right" vertical="center"/>
      <protection/>
    </xf>
    <xf numFmtId="38" fontId="3" fillId="24" borderId="0" xfId="49" applyFont="1" applyFill="1" applyBorder="1" applyAlignment="1" applyProtection="1">
      <alignment vertical="center"/>
      <protection/>
    </xf>
    <xf numFmtId="0" fontId="2" fillId="24" borderId="0" xfId="0" applyFont="1" applyFill="1" applyBorder="1" applyAlignment="1" applyProtection="1">
      <alignment horizontal="left" vertical="center"/>
      <protection/>
    </xf>
    <xf numFmtId="38" fontId="2" fillId="24" borderId="0" xfId="49" applyFont="1" applyFill="1" applyBorder="1" applyAlignment="1" applyProtection="1">
      <alignment horizontal="left" vertical="center"/>
      <protection/>
    </xf>
    <xf numFmtId="38" fontId="31" fillId="24" borderId="0" xfId="49" applyFont="1" applyFill="1" applyBorder="1" applyAlignment="1" applyProtection="1">
      <alignment horizontal="right" vertical="center"/>
      <protection/>
    </xf>
    <xf numFmtId="38" fontId="3" fillId="24" borderId="0" xfId="49" applyFont="1" applyFill="1" applyBorder="1" applyAlignment="1" applyProtection="1">
      <alignment horizontal="left" vertical="center"/>
      <protection/>
    </xf>
    <xf numFmtId="0" fontId="32" fillId="23" borderId="16" xfId="0" applyFont="1" applyFill="1" applyBorder="1" applyAlignment="1">
      <alignment horizontal="center" vertical="center" wrapText="1"/>
    </xf>
    <xf numFmtId="0" fontId="32" fillId="23" borderId="23" xfId="0" applyFont="1" applyFill="1" applyBorder="1" applyAlignment="1">
      <alignment horizontal="center" vertical="center" wrapText="1"/>
    </xf>
    <xf numFmtId="0" fontId="32" fillId="23" borderId="0" xfId="0" applyFont="1" applyFill="1" applyAlignment="1">
      <alignment horizontal="center" vertical="center" wrapText="1" shrinkToFit="1"/>
    </xf>
    <xf numFmtId="0" fontId="32" fillId="23" borderId="16" xfId="0" applyFont="1" applyFill="1" applyBorder="1" applyAlignment="1">
      <alignment horizontal="center" vertical="center" wrapText="1" shrinkToFit="1"/>
    </xf>
    <xf numFmtId="0" fontId="32" fillId="23" borderId="0" xfId="0" applyFont="1" applyFill="1" applyAlignment="1">
      <alignment vertical="center" wrapText="1" shrinkToFit="1"/>
    </xf>
    <xf numFmtId="0" fontId="32" fillId="24" borderId="0" xfId="0" applyFont="1" applyFill="1" applyAlignment="1">
      <alignment vertical="center" wrapText="1" shrinkToFit="1"/>
    </xf>
    <xf numFmtId="0" fontId="32" fillId="24" borderId="16" xfId="0" applyFont="1" applyFill="1" applyBorder="1" applyAlignment="1">
      <alignment vertical="center" wrapText="1" shrinkToFit="1"/>
    </xf>
    <xf numFmtId="0" fontId="32" fillId="24" borderId="0" xfId="0" applyFont="1" applyFill="1" applyAlignment="1">
      <alignment horizontal="center" vertical="center" wrapText="1" shrinkToFit="1"/>
    </xf>
    <xf numFmtId="0" fontId="32" fillId="24" borderId="16" xfId="0" applyFont="1" applyFill="1" applyBorder="1" applyAlignment="1">
      <alignment horizontal="left" vertical="center" wrapText="1" shrinkToFit="1"/>
    </xf>
    <xf numFmtId="0" fontId="32" fillId="24" borderId="21" xfId="0" applyFont="1" applyFill="1" applyBorder="1" applyAlignment="1">
      <alignment horizontal="center" vertical="center" wrapText="1" shrinkToFit="1"/>
    </xf>
    <xf numFmtId="12" fontId="32" fillId="24" borderId="21" xfId="0" applyNumberFormat="1" applyFont="1" applyFill="1" applyBorder="1" applyAlignment="1">
      <alignment horizontal="center" vertical="center" wrapText="1" shrinkToFit="1"/>
    </xf>
    <xf numFmtId="12" fontId="32" fillId="24" borderId="21" xfId="0" applyNumberFormat="1" applyFont="1" applyFill="1" applyBorder="1" applyAlignment="1">
      <alignment vertical="center" wrapText="1" shrinkToFit="1"/>
    </xf>
    <xf numFmtId="191" fontId="32" fillId="24" borderId="16" xfId="0" applyNumberFormat="1" applyFont="1" applyFill="1" applyBorder="1" applyAlignment="1">
      <alignment vertical="center" wrapText="1" shrinkToFit="1"/>
    </xf>
    <xf numFmtId="12" fontId="32" fillId="24" borderId="0" xfId="0" applyNumberFormat="1" applyFont="1" applyFill="1" applyAlignment="1">
      <alignment horizontal="center" vertical="center" wrapText="1" shrinkToFit="1"/>
    </xf>
    <xf numFmtId="12" fontId="32" fillId="24" borderId="0" xfId="0" applyNumberFormat="1" applyFont="1" applyFill="1" applyAlignment="1">
      <alignment vertical="center" wrapText="1" shrinkToFit="1"/>
    </xf>
    <xf numFmtId="192" fontId="32" fillId="24" borderId="21" xfId="0" applyNumberFormat="1" applyFont="1" applyFill="1" applyBorder="1" applyAlignment="1">
      <alignment horizontal="center" vertical="center" wrapText="1" shrinkToFit="1"/>
    </xf>
    <xf numFmtId="191" fontId="32" fillId="24" borderId="16" xfId="0" applyNumberFormat="1" applyFont="1" applyFill="1" applyBorder="1" applyAlignment="1">
      <alignment horizontal="center" vertical="center" wrapText="1" shrinkToFit="1"/>
    </xf>
    <xf numFmtId="0" fontId="32" fillId="24" borderId="0" xfId="0" applyFont="1" applyFill="1" applyAlignment="1">
      <alignment horizontal="center" vertical="center"/>
    </xf>
    <xf numFmtId="0" fontId="32" fillId="24" borderId="16" xfId="0" applyFont="1" applyFill="1" applyBorder="1" applyAlignment="1">
      <alignment horizontal="distributed" vertical="center" wrapText="1" indent="1"/>
    </xf>
    <xf numFmtId="0" fontId="32" fillId="24" borderId="16" xfId="0" applyFont="1" applyFill="1" applyBorder="1" applyAlignment="1">
      <alignment horizontal="left" vertical="center" wrapText="1"/>
    </xf>
    <xf numFmtId="0" fontId="32" fillId="24" borderId="23" xfId="0" applyFont="1" applyFill="1" applyBorder="1" applyAlignment="1">
      <alignment horizontal="left" vertical="center" wrapText="1"/>
    </xf>
    <xf numFmtId="0" fontId="32" fillId="24" borderId="31" xfId="0" applyFont="1" applyFill="1" applyBorder="1" applyAlignment="1">
      <alignment horizontal="left" vertical="center" wrapText="1"/>
    </xf>
    <xf numFmtId="0" fontId="32" fillId="24" borderId="32" xfId="0" applyFont="1" applyFill="1" applyBorder="1" applyAlignment="1">
      <alignment horizontal="left" vertical="center" wrapText="1"/>
    </xf>
    <xf numFmtId="0" fontId="32" fillId="24" borderId="33" xfId="0" applyFont="1" applyFill="1" applyBorder="1" applyAlignment="1">
      <alignment horizontal="left" vertical="center" wrapText="1"/>
    </xf>
    <xf numFmtId="0" fontId="32" fillId="24" borderId="34" xfId="0" applyFont="1" applyFill="1" applyBorder="1" applyAlignment="1">
      <alignment horizontal="left" vertical="center" wrapText="1"/>
    </xf>
    <xf numFmtId="0" fontId="32" fillId="24" borderId="17" xfId="0" applyFont="1" applyFill="1" applyBorder="1" applyAlignment="1">
      <alignment horizontal="left" vertical="center" wrapText="1"/>
    </xf>
    <xf numFmtId="0" fontId="32" fillId="24" borderId="26" xfId="0" applyFont="1" applyFill="1" applyBorder="1" applyAlignment="1">
      <alignment horizontal="left" vertical="center" wrapText="1"/>
    </xf>
    <xf numFmtId="0" fontId="32" fillId="24" borderId="18" xfId="0" applyFont="1" applyFill="1" applyBorder="1" applyAlignment="1">
      <alignment horizontal="left" vertical="center" wrapText="1"/>
    </xf>
    <xf numFmtId="0" fontId="32" fillId="24" borderId="19" xfId="0" applyFont="1" applyFill="1" applyBorder="1" applyAlignment="1">
      <alignment horizontal="left" vertical="center" wrapText="1"/>
    </xf>
    <xf numFmtId="0" fontId="32" fillId="24" borderId="0" xfId="0" applyFont="1" applyFill="1" applyAlignment="1">
      <alignment horizontal="left" vertical="center"/>
    </xf>
    <xf numFmtId="0" fontId="3" fillId="4" borderId="13" xfId="0" applyFont="1" applyFill="1" applyBorder="1" applyAlignment="1" applyProtection="1">
      <alignment horizontal="distributed" vertical="center" indent="1"/>
      <protection locked="0"/>
    </xf>
    <xf numFmtId="0" fontId="3" fillId="24" borderId="0" xfId="0" applyFont="1" applyFill="1" applyBorder="1" applyAlignment="1" applyProtection="1">
      <alignment vertical="top" wrapText="1"/>
      <protection locked="0"/>
    </xf>
    <xf numFmtId="0" fontId="3" fillId="22" borderId="35" xfId="0" applyFont="1" applyFill="1" applyBorder="1" applyAlignment="1" applyProtection="1">
      <alignment horizontal="distributed" vertical="center" wrapText="1"/>
      <protection locked="0"/>
    </xf>
    <xf numFmtId="0" fontId="3" fillId="22" borderId="35" xfId="0" applyFont="1" applyFill="1" applyBorder="1" applyAlignment="1" applyProtection="1">
      <alignment horizontal="distributed" vertical="center"/>
      <protection locked="0"/>
    </xf>
    <xf numFmtId="213" fontId="3" fillId="26" borderId="16" xfId="49" applyNumberFormat="1" applyFont="1" applyFill="1" applyBorder="1" applyAlignment="1" applyProtection="1">
      <alignment horizontal="right" vertical="center" shrinkToFit="1"/>
      <protection locked="0"/>
    </xf>
    <xf numFmtId="0" fontId="3" fillId="24" borderId="18" xfId="0" applyFont="1" applyFill="1" applyBorder="1" applyAlignment="1" applyProtection="1">
      <alignment horizontal="center" vertical="center"/>
      <protection/>
    </xf>
    <xf numFmtId="0" fontId="25" fillId="24" borderId="18" xfId="0" applyFont="1" applyFill="1" applyBorder="1" applyAlignment="1" applyProtection="1">
      <alignment vertical="center" shrinkToFit="1"/>
      <protection/>
    </xf>
    <xf numFmtId="38" fontId="3" fillId="22" borderId="17" xfId="49" applyFont="1" applyFill="1" applyBorder="1" applyAlignment="1" applyProtection="1">
      <alignment horizontal="center" vertical="center" shrinkToFit="1"/>
      <protection/>
    </xf>
    <xf numFmtId="38" fontId="3" fillId="22" borderId="18" xfId="49" applyFont="1" applyFill="1" applyBorder="1" applyAlignment="1" applyProtection="1">
      <alignment horizontal="center" vertical="center" shrinkToFit="1"/>
      <protection/>
    </xf>
    <xf numFmtId="38" fontId="3" fillId="24" borderId="0" xfId="49" applyFont="1" applyFill="1" applyBorder="1" applyAlignment="1" applyProtection="1">
      <alignment horizontal="center" vertical="center" shrinkToFit="1"/>
      <protection/>
    </xf>
    <xf numFmtId="0" fontId="25" fillId="24" borderId="16" xfId="0" applyFont="1" applyFill="1" applyBorder="1" applyAlignment="1" applyProtection="1">
      <alignment horizontal="center" vertical="center" shrinkToFit="1"/>
      <protection/>
    </xf>
    <xf numFmtId="0" fontId="3" fillId="24" borderId="16" xfId="0" applyFont="1" applyFill="1" applyBorder="1" applyAlignment="1" applyProtection="1">
      <alignment horizontal="center" vertical="center" wrapText="1" shrinkToFit="1"/>
      <protection/>
    </xf>
    <xf numFmtId="0" fontId="3" fillId="24" borderId="36" xfId="0" applyFont="1" applyFill="1" applyBorder="1" applyAlignment="1" applyProtection="1">
      <alignment horizontal="center" vertical="center" shrinkToFit="1"/>
      <protection/>
    </xf>
    <xf numFmtId="199" fontId="25" fillId="24" borderId="36" xfId="49" applyNumberFormat="1" applyFont="1" applyFill="1" applyBorder="1" applyAlignment="1" applyProtection="1">
      <alignment horizontal="right" vertical="center" shrinkToFit="1"/>
      <protection/>
    </xf>
    <xf numFmtId="191" fontId="3" fillId="22" borderId="37" xfId="0" applyNumberFormat="1" applyFont="1" applyFill="1" applyBorder="1" applyAlignment="1">
      <alignment vertical="center" shrinkToFit="1"/>
    </xf>
    <xf numFmtId="191" fontId="3" fillId="22" borderId="38" xfId="0" applyNumberFormat="1" applyFont="1" applyFill="1" applyBorder="1" applyAlignment="1">
      <alignment vertical="center" shrinkToFit="1"/>
    </xf>
    <xf numFmtId="9" fontId="25" fillId="24" borderId="16" xfId="42" applyFont="1" applyFill="1" applyBorder="1" applyAlignment="1" applyProtection="1">
      <alignment horizontal="left" vertical="center" shrinkToFit="1"/>
      <protection/>
    </xf>
    <xf numFmtId="0" fontId="34" fillId="24" borderId="39" xfId="0" applyFont="1" applyFill="1" applyBorder="1" applyAlignment="1">
      <alignment/>
    </xf>
    <xf numFmtId="0" fontId="34" fillId="24" borderId="40" xfId="0" applyFont="1" applyFill="1" applyBorder="1" applyAlignment="1">
      <alignment/>
    </xf>
    <xf numFmtId="0" fontId="34" fillId="24" borderId="41" xfId="0" applyFont="1" applyFill="1" applyBorder="1" applyAlignment="1">
      <alignment/>
    </xf>
    <xf numFmtId="0" fontId="34" fillId="24" borderId="0" xfId="0" applyFont="1" applyFill="1" applyBorder="1" applyAlignment="1">
      <alignment/>
    </xf>
    <xf numFmtId="0" fontId="34" fillId="24" borderId="42" xfId="0" applyFont="1" applyFill="1" applyBorder="1" applyAlignment="1">
      <alignment/>
    </xf>
    <xf numFmtId="0" fontId="34" fillId="24" borderId="13" xfId="0" applyFont="1" applyFill="1" applyBorder="1" applyAlignment="1">
      <alignment horizontal="center"/>
    </xf>
    <xf numFmtId="0" fontId="34" fillId="24" borderId="43" xfId="0" applyFont="1" applyFill="1" applyBorder="1" applyAlignment="1">
      <alignment/>
    </xf>
    <xf numFmtId="0" fontId="34" fillId="24" borderId="44" xfId="0" applyFont="1" applyFill="1" applyBorder="1" applyAlignment="1">
      <alignment/>
    </xf>
    <xf numFmtId="0" fontId="34" fillId="24" borderId="45" xfId="0" applyFont="1" applyFill="1" applyBorder="1" applyAlignment="1">
      <alignment/>
    </xf>
    <xf numFmtId="56" fontId="3" fillId="22" borderId="12" xfId="0" applyNumberFormat="1" applyFont="1" applyFill="1" applyBorder="1" applyAlignment="1" applyProtection="1">
      <alignment vertical="center"/>
      <protection/>
    </xf>
    <xf numFmtId="56" fontId="3" fillId="22" borderId="26" xfId="0" applyNumberFormat="1" applyFont="1" applyFill="1" applyBorder="1" applyAlignment="1" applyProtection="1">
      <alignment vertical="center"/>
      <protection/>
    </xf>
    <xf numFmtId="0" fontId="3" fillId="22" borderId="26" xfId="0" applyFont="1" applyFill="1" applyBorder="1" applyAlignment="1" applyProtection="1">
      <alignment vertical="center"/>
      <protection/>
    </xf>
    <xf numFmtId="0" fontId="3" fillId="22" borderId="19" xfId="0" applyFont="1" applyFill="1" applyBorder="1" applyAlignment="1" applyProtection="1">
      <alignment vertical="center"/>
      <protection/>
    </xf>
    <xf numFmtId="190" fontId="2" fillId="24" borderId="30" xfId="0" applyNumberFormat="1" applyFont="1" applyFill="1" applyBorder="1" applyAlignment="1" applyProtection="1">
      <alignment vertical="center"/>
      <protection/>
    </xf>
    <xf numFmtId="0" fontId="3" fillId="24" borderId="26" xfId="0" applyFont="1" applyFill="1" applyBorder="1" applyAlignment="1" applyProtection="1">
      <alignment horizontal="center" vertical="center"/>
      <protection/>
    </xf>
    <xf numFmtId="0" fontId="2" fillId="24" borderId="18" xfId="0" applyFont="1" applyFill="1" applyBorder="1" applyAlignment="1" applyProtection="1">
      <alignment horizontal="center" vertical="center" shrinkToFit="1"/>
      <protection/>
    </xf>
    <xf numFmtId="0" fontId="3" fillId="24" borderId="21" xfId="0" applyFont="1" applyFill="1" applyBorder="1" applyAlignment="1" applyProtection="1">
      <alignment horizontal="distributed" vertical="center"/>
      <protection/>
    </xf>
    <xf numFmtId="213" fontId="3" fillId="24" borderId="16" xfId="49" applyNumberFormat="1" applyFont="1" applyFill="1" applyBorder="1" applyAlignment="1" applyProtection="1">
      <alignment horizontal="right" vertical="center"/>
      <protection/>
    </xf>
    <xf numFmtId="0" fontId="2" fillId="24" borderId="35" xfId="0" applyFont="1" applyFill="1" applyBorder="1" applyAlignment="1" applyProtection="1">
      <alignment vertical="center" wrapText="1"/>
      <protection/>
    </xf>
    <xf numFmtId="0" fontId="3" fillId="24" borderId="35" xfId="0" applyFont="1" applyFill="1" applyBorder="1" applyAlignment="1" applyProtection="1">
      <alignment horizontal="distributed" vertical="center"/>
      <protection/>
    </xf>
    <xf numFmtId="213" fontId="3" fillId="0" borderId="18" xfId="49" applyNumberFormat="1" applyFont="1" applyFill="1" applyBorder="1" applyAlignment="1" applyProtection="1">
      <alignment horizontal="right" vertical="center"/>
      <protection/>
    </xf>
    <xf numFmtId="0" fontId="3" fillId="24" borderId="19" xfId="0" applyFont="1" applyFill="1" applyBorder="1" applyAlignment="1" applyProtection="1">
      <alignment vertical="center"/>
      <protection/>
    </xf>
    <xf numFmtId="213" fontId="3" fillId="24" borderId="16" xfId="49" applyNumberFormat="1" applyFont="1" applyFill="1" applyBorder="1" applyAlignment="1" applyProtection="1">
      <alignment horizontal="right" vertical="center" shrinkToFit="1"/>
      <protection/>
    </xf>
    <xf numFmtId="213" fontId="3" fillId="24" borderId="23" xfId="49" applyNumberFormat="1" applyFont="1" applyFill="1" applyBorder="1" applyAlignment="1" applyProtection="1">
      <alignment vertical="center" shrinkToFit="1"/>
      <protection/>
    </xf>
    <xf numFmtId="213" fontId="3" fillId="24" borderId="16" xfId="49" applyNumberFormat="1" applyFont="1" applyFill="1" applyBorder="1" applyAlignment="1" applyProtection="1">
      <alignment vertical="center" shrinkToFit="1"/>
      <protection/>
    </xf>
    <xf numFmtId="213" fontId="3" fillId="24" borderId="16" xfId="0" applyNumberFormat="1" applyFont="1" applyFill="1" applyBorder="1" applyAlignment="1" applyProtection="1">
      <alignment vertical="center"/>
      <protection/>
    </xf>
    <xf numFmtId="0" fontId="3" fillId="24" borderId="35" xfId="0" applyFont="1" applyFill="1" applyBorder="1" applyAlignment="1" applyProtection="1">
      <alignment horizontal="distributed" vertical="center" wrapText="1"/>
      <protection/>
    </xf>
    <xf numFmtId="0" fontId="3" fillId="24" borderId="0" xfId="0" applyFont="1" applyFill="1" applyAlignment="1" applyProtection="1">
      <alignment vertical="center" wrapText="1"/>
      <protection/>
    </xf>
    <xf numFmtId="190" fontId="2" fillId="22" borderId="28" xfId="0" applyNumberFormat="1" applyFont="1" applyFill="1" applyBorder="1" applyAlignment="1" applyProtection="1">
      <alignment horizontal="right" vertical="center"/>
      <protection locked="0"/>
    </xf>
    <xf numFmtId="0" fontId="3" fillId="22" borderId="12" xfId="0" applyFont="1" applyFill="1" applyBorder="1" applyAlignment="1" applyProtection="1">
      <alignment vertical="center"/>
      <protection/>
    </xf>
    <xf numFmtId="0" fontId="3" fillId="22" borderId="10" xfId="0" applyFont="1" applyFill="1" applyBorder="1" applyAlignment="1" applyProtection="1">
      <alignment vertical="center"/>
      <protection/>
    </xf>
    <xf numFmtId="0" fontId="3" fillId="22" borderId="11" xfId="0" applyFont="1" applyFill="1" applyBorder="1" applyAlignment="1" applyProtection="1">
      <alignment vertical="center"/>
      <protection/>
    </xf>
    <xf numFmtId="0" fontId="3" fillId="22" borderId="0" xfId="0" applyFont="1" applyFill="1" applyBorder="1" applyAlignment="1" applyProtection="1">
      <alignment vertical="center"/>
      <protection/>
    </xf>
    <xf numFmtId="0" fontId="3" fillId="22" borderId="46" xfId="0" applyFont="1" applyFill="1" applyBorder="1" applyAlignment="1" applyProtection="1">
      <alignment vertical="center"/>
      <protection/>
    </xf>
    <xf numFmtId="0" fontId="3" fillId="22" borderId="13" xfId="0" applyFont="1" applyFill="1" applyBorder="1" applyAlignment="1" applyProtection="1">
      <alignment vertical="center"/>
      <protection/>
    </xf>
    <xf numFmtId="0" fontId="3" fillId="22" borderId="14" xfId="0" applyFont="1" applyFill="1" applyBorder="1" applyAlignment="1" applyProtection="1">
      <alignment vertical="center"/>
      <protection/>
    </xf>
    <xf numFmtId="56" fontId="3" fillId="22" borderId="26" xfId="0" applyNumberFormat="1" applyFont="1" applyFill="1" applyBorder="1" applyAlignment="1" applyProtection="1">
      <alignment horizontal="right" vertical="center"/>
      <protection/>
    </xf>
    <xf numFmtId="56" fontId="3" fillId="22" borderId="12" xfId="0" applyNumberFormat="1" applyFont="1" applyFill="1" applyBorder="1" applyAlignment="1" applyProtection="1">
      <alignment horizontal="right" vertical="center"/>
      <protection/>
    </xf>
    <xf numFmtId="0" fontId="23" fillId="22" borderId="12" xfId="0" applyFont="1" applyFill="1" applyBorder="1" applyAlignment="1" applyProtection="1">
      <alignment vertical="center"/>
      <protection/>
    </xf>
    <xf numFmtId="56" fontId="3" fillId="22" borderId="19" xfId="0" applyNumberFormat="1" applyFont="1" applyFill="1" applyBorder="1" applyAlignment="1" applyProtection="1">
      <alignment vertical="center"/>
      <protection/>
    </xf>
    <xf numFmtId="0" fontId="3" fillId="22" borderId="26" xfId="0" applyFont="1" applyFill="1" applyBorder="1" applyAlignment="1" applyProtection="1">
      <alignment horizontal="right" vertical="center"/>
      <protection/>
    </xf>
    <xf numFmtId="0" fontId="23" fillId="22" borderId="26" xfId="0" applyFont="1" applyFill="1" applyBorder="1" applyAlignment="1" applyProtection="1">
      <alignment vertical="center"/>
      <protection/>
    </xf>
    <xf numFmtId="0" fontId="3" fillId="22" borderId="18" xfId="0" applyFont="1" applyFill="1" applyBorder="1" applyAlignment="1" applyProtection="1">
      <alignment vertical="center"/>
      <protection/>
    </xf>
    <xf numFmtId="0" fontId="3" fillId="22" borderId="17" xfId="0" applyFont="1" applyFill="1" applyBorder="1" applyAlignment="1" applyProtection="1">
      <alignment vertical="center"/>
      <protection/>
    </xf>
    <xf numFmtId="0" fontId="3" fillId="22" borderId="46" xfId="0" applyFont="1" applyFill="1" applyBorder="1" applyAlignment="1" applyProtection="1">
      <alignment vertical="center" shrinkToFit="1"/>
      <protection/>
    </xf>
    <xf numFmtId="38" fontId="3" fillId="22" borderId="0" xfId="49" applyFont="1" applyFill="1" applyBorder="1" applyAlignment="1" applyProtection="1">
      <alignment horizontal="center" vertical="center" shrinkToFit="1"/>
      <protection/>
    </xf>
    <xf numFmtId="38" fontId="3" fillId="22" borderId="13" xfId="49" applyFont="1" applyFill="1" applyBorder="1" applyAlignment="1" applyProtection="1">
      <alignment horizontal="center" vertical="center" shrinkToFit="1"/>
      <protection/>
    </xf>
    <xf numFmtId="191" fontId="3" fillId="22" borderId="47" xfId="0" applyNumberFormat="1" applyFont="1" applyFill="1" applyBorder="1" applyAlignment="1">
      <alignment vertical="center" shrinkToFit="1"/>
    </xf>
    <xf numFmtId="38" fontId="3" fillId="22" borderId="14" xfId="49" applyFont="1" applyFill="1" applyBorder="1" applyAlignment="1" applyProtection="1">
      <alignment vertical="center" shrinkToFit="1"/>
      <protection/>
    </xf>
    <xf numFmtId="191" fontId="3" fillId="22" borderId="48" xfId="49" applyNumberFormat="1" applyFont="1" applyFill="1" applyBorder="1" applyAlignment="1" applyProtection="1">
      <alignment horizontal="right" vertical="center" shrinkToFit="1"/>
      <protection/>
    </xf>
    <xf numFmtId="0" fontId="3" fillId="4" borderId="23" xfId="0" applyFont="1" applyFill="1" applyBorder="1" applyAlignment="1" applyProtection="1">
      <alignment horizontal="distributed" vertical="center" indent="1" shrinkToFit="1"/>
      <protection/>
    </xf>
    <xf numFmtId="0" fontId="3" fillId="22" borderId="16" xfId="0" applyFont="1" applyFill="1" applyBorder="1" applyAlignment="1" applyProtection="1">
      <alignment horizontal="left" vertical="center" shrinkToFit="1"/>
      <protection/>
    </xf>
    <xf numFmtId="0" fontId="3" fillId="4" borderId="16" xfId="0" applyFont="1" applyFill="1" applyBorder="1" applyAlignment="1" applyProtection="1">
      <alignment vertical="center" shrinkToFit="1"/>
      <protection/>
    </xf>
    <xf numFmtId="38" fontId="3" fillId="22" borderId="16" xfId="49" applyFont="1" applyFill="1" applyBorder="1" applyAlignment="1" applyProtection="1">
      <alignment horizontal="center" vertical="center" shrinkToFit="1"/>
      <protection/>
    </xf>
    <xf numFmtId="38" fontId="3" fillId="22" borderId="21" xfId="49" applyFont="1" applyFill="1" applyBorder="1" applyAlignment="1" applyProtection="1">
      <alignment vertical="center" shrinkToFit="1"/>
      <protection/>
    </xf>
    <xf numFmtId="38" fontId="3" fillId="22" borderId="21" xfId="49" applyFont="1" applyFill="1" applyBorder="1" applyAlignment="1" applyProtection="1">
      <alignment horizontal="center" vertical="center" shrinkToFit="1"/>
      <protection/>
    </xf>
    <xf numFmtId="191" fontId="3" fillId="22" borderId="36" xfId="0" applyNumberFormat="1" applyFont="1" applyFill="1" applyBorder="1" applyAlignment="1">
      <alignment vertical="center" shrinkToFit="1"/>
    </xf>
    <xf numFmtId="191" fontId="3" fillId="22" borderId="22" xfId="49" applyNumberFormat="1" applyFont="1" applyFill="1" applyBorder="1" applyAlignment="1" applyProtection="1">
      <alignment horizontal="right" vertical="center" shrinkToFit="1"/>
      <protection/>
    </xf>
    <xf numFmtId="0" fontId="3" fillId="4" borderId="18" xfId="0" applyFont="1" applyFill="1" applyBorder="1" applyAlignment="1" applyProtection="1">
      <alignment horizontal="distributed" vertical="center" indent="1" shrinkToFit="1"/>
      <protection/>
    </xf>
    <xf numFmtId="38" fontId="3" fillId="22" borderId="10" xfId="49" applyFont="1" applyFill="1" applyBorder="1" applyAlignment="1" applyProtection="1">
      <alignment horizontal="center" vertical="center" shrinkToFit="1"/>
      <protection/>
    </xf>
    <xf numFmtId="38" fontId="3" fillId="22" borderId="10" xfId="49" applyFont="1" applyFill="1" applyBorder="1" applyAlignment="1" applyProtection="1">
      <alignment vertical="center" shrinkToFit="1"/>
      <protection/>
    </xf>
    <xf numFmtId="38" fontId="3" fillId="22" borderId="46" xfId="49" applyFont="1" applyFill="1" applyBorder="1" applyAlignment="1" applyProtection="1">
      <alignment vertical="center" shrinkToFit="1"/>
      <protection/>
    </xf>
    <xf numFmtId="0" fontId="3" fillId="4" borderId="12" xfId="0" applyFont="1" applyFill="1" applyBorder="1" applyAlignment="1" applyProtection="1">
      <alignment horizontal="distributed" vertical="center" indent="1" shrinkToFit="1"/>
      <protection/>
    </xf>
    <xf numFmtId="0" fontId="3" fillId="22" borderId="49" xfId="0" applyFont="1" applyFill="1" applyBorder="1" applyAlignment="1" applyProtection="1">
      <alignment horizontal="left" vertical="center" shrinkToFit="1"/>
      <protection/>
    </xf>
    <xf numFmtId="191" fontId="3" fillId="22" borderId="50" xfId="0" applyNumberFormat="1" applyFont="1" applyFill="1" applyBorder="1" applyAlignment="1">
      <alignment vertical="center" shrinkToFit="1"/>
    </xf>
    <xf numFmtId="191" fontId="3" fillId="22" borderId="51" xfId="49" applyNumberFormat="1" applyFont="1" applyFill="1" applyBorder="1" applyAlignment="1" applyProtection="1">
      <alignment horizontal="right" vertical="center" shrinkToFit="1"/>
      <protection/>
    </xf>
    <xf numFmtId="199" fontId="25" fillId="24" borderId="23" xfId="49" applyNumberFormat="1" applyFont="1" applyFill="1" applyBorder="1" applyAlignment="1" applyProtection="1">
      <alignment horizontal="right" vertical="center" shrinkToFit="1"/>
      <protection/>
    </xf>
    <xf numFmtId="191" fontId="3" fillId="22" borderId="26" xfId="0" applyNumberFormat="1" applyFont="1" applyFill="1" applyBorder="1" applyAlignment="1">
      <alignment vertical="center" shrinkToFit="1"/>
    </xf>
    <xf numFmtId="191" fontId="3" fillId="22" borderId="52" xfId="49" applyNumberFormat="1" applyFont="1" applyFill="1" applyBorder="1" applyAlignment="1" applyProtection="1">
      <alignment horizontal="right" vertical="center" shrinkToFit="1"/>
      <protection/>
    </xf>
    <xf numFmtId="0" fontId="37" fillId="24" borderId="0" xfId="0" applyFont="1" applyFill="1" applyAlignment="1">
      <alignment vertical="center"/>
    </xf>
    <xf numFmtId="0" fontId="34" fillId="24" borderId="0" xfId="0" applyFont="1" applyFill="1" applyAlignment="1">
      <alignment vertical="center"/>
    </xf>
    <xf numFmtId="0" fontId="34" fillId="24" borderId="0" xfId="0" applyFont="1" applyFill="1" applyAlignment="1">
      <alignment/>
    </xf>
    <xf numFmtId="0" fontId="37" fillId="24" borderId="0" xfId="0" applyFont="1" applyFill="1" applyAlignment="1">
      <alignment horizontal="center" vertical="center"/>
    </xf>
    <xf numFmtId="0" fontId="3" fillId="24" borderId="49" xfId="0" applyFont="1" applyFill="1" applyBorder="1" applyAlignment="1" applyProtection="1">
      <alignment horizontal="distributed" vertical="center" indent="1"/>
      <protection/>
    </xf>
    <xf numFmtId="0" fontId="3" fillId="22" borderId="53" xfId="0" applyFont="1" applyFill="1" applyBorder="1" applyAlignment="1" applyProtection="1">
      <alignment horizontal="left" vertical="center" shrinkToFit="1"/>
      <protection/>
    </xf>
    <xf numFmtId="0" fontId="3" fillId="4" borderId="53" xfId="0" applyFont="1" applyFill="1" applyBorder="1" applyAlignment="1" applyProtection="1">
      <alignment vertical="center" shrinkToFit="1"/>
      <protection/>
    </xf>
    <xf numFmtId="38" fontId="3" fillId="22" borderId="53" xfId="49" applyFont="1" applyFill="1" applyBorder="1" applyAlignment="1" applyProtection="1">
      <alignment horizontal="center" vertical="center" shrinkToFit="1"/>
      <protection/>
    </xf>
    <xf numFmtId="38" fontId="3" fillId="22" borderId="54" xfId="49" applyFont="1" applyFill="1" applyBorder="1" applyAlignment="1" applyProtection="1">
      <alignment vertical="center" shrinkToFit="1"/>
      <protection/>
    </xf>
    <xf numFmtId="38" fontId="3" fillId="22" borderId="54" xfId="49" applyFont="1" applyFill="1" applyBorder="1" applyAlignment="1" applyProtection="1">
      <alignment horizontal="center" vertical="center" shrinkToFit="1"/>
      <protection/>
    </xf>
    <xf numFmtId="191" fontId="3" fillId="22" borderId="55" xfId="0" applyNumberFormat="1" applyFont="1" applyFill="1" applyBorder="1" applyAlignment="1">
      <alignment vertical="center" shrinkToFit="1"/>
    </xf>
    <xf numFmtId="38" fontId="3" fillId="22" borderId="56" xfId="49" applyFont="1" applyFill="1" applyBorder="1" applyAlignment="1" applyProtection="1">
      <alignment vertical="center" shrinkToFit="1"/>
      <protection/>
    </xf>
    <xf numFmtId="0" fontId="3" fillId="22" borderId="57" xfId="0" applyFont="1" applyFill="1" applyBorder="1" applyAlignment="1" applyProtection="1">
      <alignment horizontal="left" vertical="center" shrinkToFit="1"/>
      <protection/>
    </xf>
    <xf numFmtId="0" fontId="3" fillId="4" borderId="57" xfId="0" applyFont="1" applyFill="1" applyBorder="1" applyAlignment="1" applyProtection="1">
      <alignment vertical="center" shrinkToFit="1"/>
      <protection/>
    </xf>
    <xf numFmtId="38" fontId="3" fillId="22" borderId="57" xfId="49" applyFont="1" applyFill="1" applyBorder="1" applyAlignment="1" applyProtection="1">
      <alignment horizontal="center" vertical="center" shrinkToFit="1"/>
      <protection/>
    </xf>
    <xf numFmtId="38" fontId="3" fillId="22" borderId="58" xfId="49" applyFont="1" applyFill="1" applyBorder="1" applyAlignment="1" applyProtection="1">
      <alignment vertical="center" shrinkToFit="1"/>
      <protection/>
    </xf>
    <xf numFmtId="38" fontId="3" fillId="22" borderId="58" xfId="49" applyFont="1" applyFill="1" applyBorder="1" applyAlignment="1" applyProtection="1">
      <alignment horizontal="center" vertical="center" shrinkToFit="1"/>
      <protection/>
    </xf>
    <xf numFmtId="38" fontId="3" fillId="22" borderId="59" xfId="49" applyFont="1" applyFill="1" applyBorder="1" applyAlignment="1" applyProtection="1">
      <alignment vertical="center" shrinkToFit="1"/>
      <protection/>
    </xf>
    <xf numFmtId="191" fontId="3" fillId="22" borderId="60" xfId="0" applyNumberFormat="1" applyFont="1" applyFill="1" applyBorder="1" applyAlignment="1">
      <alignment vertical="center" shrinkToFit="1"/>
    </xf>
    <xf numFmtId="0" fontId="34" fillId="24" borderId="0" xfId="0" applyFont="1" applyFill="1" applyBorder="1" applyAlignment="1">
      <alignment horizontal="right"/>
    </xf>
    <xf numFmtId="0" fontId="0" fillId="24" borderId="0" xfId="0" applyFill="1" applyBorder="1" applyAlignment="1">
      <alignment horizontal="left" vertical="center"/>
    </xf>
    <xf numFmtId="0" fontId="0" fillId="24" borderId="0" xfId="0" applyFill="1" applyBorder="1" applyAlignment="1">
      <alignment vertical="center"/>
    </xf>
    <xf numFmtId="0" fontId="42" fillId="24" borderId="0" xfId="0" applyFont="1" applyFill="1" applyBorder="1" applyAlignment="1">
      <alignment vertical="center"/>
    </xf>
    <xf numFmtId="0" fontId="0" fillId="24" borderId="0" xfId="0" applyFont="1" applyFill="1" applyBorder="1" applyAlignment="1">
      <alignment horizontal="left" vertical="center" shrinkToFit="1"/>
    </xf>
    <xf numFmtId="0" fontId="0" fillId="24" borderId="0" xfId="0" applyFill="1" applyBorder="1" applyAlignment="1">
      <alignment/>
    </xf>
    <xf numFmtId="0" fontId="0" fillId="24" borderId="29" xfId="0" applyFont="1" applyFill="1" applyBorder="1" applyAlignment="1">
      <alignment horizontal="left" vertical="center" shrinkToFit="1"/>
    </xf>
    <xf numFmtId="191" fontId="41" fillId="24" borderId="61" xfId="0" applyNumberFormat="1" applyFont="1" applyFill="1" applyBorder="1" applyAlignment="1">
      <alignment horizontal="right"/>
    </xf>
    <xf numFmtId="0" fontId="41" fillId="24" borderId="0" xfId="0" applyFont="1" applyFill="1" applyBorder="1" applyAlignment="1">
      <alignment/>
    </xf>
    <xf numFmtId="0" fontId="41" fillId="24" borderId="62" xfId="0" applyFont="1" applyFill="1" applyBorder="1" applyAlignment="1">
      <alignment/>
    </xf>
    <xf numFmtId="0" fontId="41" fillId="24" borderId="0" xfId="0" applyFont="1" applyFill="1" applyBorder="1" applyAlignment="1">
      <alignment horizontal="left" vertical="center"/>
    </xf>
    <xf numFmtId="0" fontId="41" fillId="24" borderId="54" xfId="0" applyFont="1" applyFill="1" applyBorder="1" applyAlignment="1">
      <alignment vertical="center"/>
    </xf>
    <xf numFmtId="0" fontId="41" fillId="24" borderId="54" xfId="0" applyFont="1" applyFill="1" applyBorder="1" applyAlignment="1">
      <alignment horizontal="center" vertical="center"/>
    </xf>
    <xf numFmtId="0" fontId="41" fillId="24" borderId="0" xfId="0" applyFont="1" applyFill="1" applyBorder="1" applyAlignment="1">
      <alignment vertical="center"/>
    </xf>
    <xf numFmtId="0" fontId="41" fillId="24" borderId="0" xfId="0" applyFont="1" applyFill="1" applyBorder="1" applyAlignment="1">
      <alignment horizontal="center" vertical="center"/>
    </xf>
    <xf numFmtId="0" fontId="41" fillId="24" borderId="54" xfId="0" applyFont="1" applyFill="1" applyBorder="1" applyAlignment="1">
      <alignment horizontal="right" vertical="center"/>
    </xf>
    <xf numFmtId="0" fontId="41" fillId="24" borderId="0" xfId="0" applyFont="1" applyFill="1" applyBorder="1" applyAlignment="1">
      <alignment/>
    </xf>
    <xf numFmtId="0" fontId="0" fillId="24" borderId="41" xfId="0" applyFill="1" applyBorder="1" applyAlignment="1">
      <alignment/>
    </xf>
    <xf numFmtId="0" fontId="0" fillId="24" borderId="42" xfId="0" applyFill="1" applyBorder="1" applyAlignment="1">
      <alignment/>
    </xf>
    <xf numFmtId="0" fontId="0" fillId="24" borderId="41" xfId="0" applyFill="1" applyBorder="1" applyAlignment="1">
      <alignment vertical="center"/>
    </xf>
    <xf numFmtId="0" fontId="41" fillId="24" borderId="42" xfId="0" applyFont="1" applyFill="1" applyBorder="1" applyAlignment="1">
      <alignment/>
    </xf>
    <xf numFmtId="191" fontId="41" fillId="24" borderId="63" xfId="0" applyNumberFormat="1" applyFont="1" applyFill="1" applyBorder="1" applyAlignment="1">
      <alignment horizontal="right"/>
    </xf>
    <xf numFmtId="0" fontId="41" fillId="24" borderId="41" xfId="0" applyFont="1" applyFill="1" applyBorder="1" applyAlignment="1">
      <alignment/>
    </xf>
    <xf numFmtId="0" fontId="41" fillId="24" borderId="64" xfId="0" applyFont="1" applyFill="1" applyBorder="1" applyAlignment="1">
      <alignment/>
    </xf>
    <xf numFmtId="0" fontId="41" fillId="24" borderId="65" xfId="0" applyFont="1" applyFill="1" applyBorder="1" applyAlignment="1">
      <alignment/>
    </xf>
    <xf numFmtId="0" fontId="41" fillId="24" borderId="43" xfId="0" applyFont="1" applyFill="1" applyBorder="1" applyAlignment="1">
      <alignment/>
    </xf>
    <xf numFmtId="0" fontId="41" fillId="24" borderId="44" xfId="0" applyFont="1" applyFill="1" applyBorder="1" applyAlignment="1">
      <alignment/>
    </xf>
    <xf numFmtId="0" fontId="41" fillId="24" borderId="45" xfId="0" applyFont="1" applyFill="1" applyBorder="1" applyAlignment="1">
      <alignment/>
    </xf>
    <xf numFmtId="0" fontId="34" fillId="24" borderId="66" xfId="0" applyFont="1" applyFill="1" applyBorder="1" applyAlignment="1">
      <alignment/>
    </xf>
    <xf numFmtId="191" fontId="41" fillId="24" borderId="13" xfId="0" applyNumberFormat="1" applyFont="1" applyFill="1" applyBorder="1" applyAlignment="1">
      <alignment horizontal="right"/>
    </xf>
    <xf numFmtId="191" fontId="41" fillId="24" borderId="52" xfId="0" applyNumberFormat="1" applyFont="1" applyFill="1" applyBorder="1" applyAlignment="1">
      <alignment horizontal="right"/>
    </xf>
    <xf numFmtId="0" fontId="41" fillId="24" borderId="67" xfId="0" applyFont="1" applyFill="1" applyBorder="1" applyAlignment="1">
      <alignment vertical="center" shrinkToFit="1"/>
    </xf>
    <xf numFmtId="0" fontId="41" fillId="24" borderId="24" xfId="0" applyFont="1" applyFill="1" applyBorder="1" applyAlignment="1">
      <alignment vertical="center" shrinkToFit="1"/>
    </xf>
    <xf numFmtId="0" fontId="41" fillId="24" borderId="68" xfId="0" applyFont="1" applyFill="1" applyBorder="1" applyAlignment="1">
      <alignment vertical="center"/>
    </xf>
    <xf numFmtId="0" fontId="41" fillId="24" borderId="13" xfId="0" applyFont="1" applyFill="1" applyBorder="1" applyAlignment="1">
      <alignment vertical="center"/>
    </xf>
    <xf numFmtId="0" fontId="3" fillId="24" borderId="20" xfId="0" applyFont="1" applyFill="1" applyBorder="1" applyAlignment="1" applyProtection="1">
      <alignment horizontal="distributed" vertical="center"/>
      <protection/>
    </xf>
    <xf numFmtId="0" fontId="3" fillId="25" borderId="0" xfId="0" applyFont="1" applyFill="1" applyAlignment="1" applyProtection="1">
      <alignment vertical="center"/>
      <protection/>
    </xf>
    <xf numFmtId="178" fontId="3" fillId="4" borderId="19" xfId="0" applyNumberFormat="1" applyFont="1" applyFill="1" applyBorder="1" applyAlignment="1" applyProtection="1">
      <alignment horizontal="center" vertical="center"/>
      <protection/>
    </xf>
    <xf numFmtId="178" fontId="3" fillId="4" borderId="13" xfId="0" applyNumberFormat="1" applyFont="1" applyFill="1" applyBorder="1" applyAlignment="1" applyProtection="1">
      <alignment horizontal="distributed" vertical="center" indent="1"/>
      <protection/>
    </xf>
    <xf numFmtId="0" fontId="3" fillId="4" borderId="13" xfId="0" applyFont="1" applyFill="1" applyBorder="1" applyAlignment="1" applyProtection="1">
      <alignment horizontal="distributed" vertical="center" indent="1"/>
      <protection/>
    </xf>
    <xf numFmtId="178" fontId="3" fillId="4" borderId="13" xfId="0" applyNumberFormat="1" applyFont="1" applyFill="1" applyBorder="1" applyAlignment="1" applyProtection="1">
      <alignment horizontal="center" vertical="center"/>
      <protection/>
    </xf>
    <xf numFmtId="0" fontId="3" fillId="4" borderId="14" xfId="0" applyFont="1" applyFill="1" applyBorder="1" applyAlignment="1" applyProtection="1">
      <alignment horizontal="distributed" vertical="center" indent="1"/>
      <protection/>
    </xf>
    <xf numFmtId="0" fontId="3" fillId="24" borderId="0" xfId="0" applyFont="1" applyFill="1" applyBorder="1" applyAlignment="1" applyProtection="1">
      <alignment vertical="top" wrapText="1"/>
      <protection/>
    </xf>
    <xf numFmtId="190" fontId="2" fillId="22" borderId="28" xfId="0" applyNumberFormat="1" applyFont="1" applyFill="1" applyBorder="1" applyAlignment="1" applyProtection="1">
      <alignment horizontal="right" vertical="center"/>
      <protection/>
    </xf>
    <xf numFmtId="213" fontId="3" fillId="26" borderId="23" xfId="49" applyNumberFormat="1" applyFont="1" applyFill="1" applyBorder="1" applyAlignment="1" applyProtection="1">
      <alignment horizontal="right" vertical="center"/>
      <protection/>
    </xf>
    <xf numFmtId="213" fontId="3" fillId="22" borderId="35" xfId="49" applyNumberFormat="1" applyFont="1" applyFill="1" applyBorder="1" applyAlignment="1" applyProtection="1">
      <alignment horizontal="right" vertical="center"/>
      <protection/>
    </xf>
    <xf numFmtId="213" fontId="3" fillId="26" borderId="19" xfId="49" applyNumberFormat="1" applyFont="1" applyFill="1" applyBorder="1" applyAlignment="1" applyProtection="1">
      <alignment horizontal="right" vertical="center"/>
      <protection/>
    </xf>
    <xf numFmtId="213" fontId="3" fillId="22" borderId="14" xfId="49" applyNumberFormat="1" applyFont="1" applyFill="1" applyBorder="1" applyAlignment="1" applyProtection="1">
      <alignment horizontal="right" vertical="center"/>
      <protection/>
    </xf>
    <xf numFmtId="0" fontId="3" fillId="22" borderId="35" xfId="0" applyFont="1" applyFill="1" applyBorder="1" applyAlignment="1" applyProtection="1">
      <alignment horizontal="distributed" vertical="center" wrapText="1"/>
      <protection/>
    </xf>
    <xf numFmtId="0" fontId="3" fillId="22" borderId="35" xfId="0" applyFont="1" applyFill="1" applyBorder="1" applyAlignment="1" applyProtection="1">
      <alignment horizontal="distributed" vertical="center"/>
      <protection/>
    </xf>
    <xf numFmtId="213" fontId="3" fillId="26" borderId="16" xfId="49" applyNumberFormat="1" applyFont="1" applyFill="1" applyBorder="1" applyAlignment="1" applyProtection="1">
      <alignment horizontal="right" vertical="center" shrinkToFit="1"/>
      <protection/>
    </xf>
    <xf numFmtId="213" fontId="3" fillId="26" borderId="23" xfId="49" applyNumberFormat="1" applyFont="1" applyFill="1" applyBorder="1" applyAlignment="1" applyProtection="1">
      <alignment horizontal="right" vertical="center" shrinkToFit="1"/>
      <protection locked="0"/>
    </xf>
    <xf numFmtId="213" fontId="3" fillId="22" borderId="35" xfId="49" applyNumberFormat="1" applyFont="1" applyFill="1" applyBorder="1" applyAlignment="1" applyProtection="1">
      <alignment horizontal="right" vertical="center" shrinkToFit="1"/>
      <protection locked="0"/>
    </xf>
    <xf numFmtId="213" fontId="3" fillId="26" borderId="19" xfId="49" applyNumberFormat="1" applyFont="1" applyFill="1" applyBorder="1" applyAlignment="1" applyProtection="1">
      <alignment horizontal="right" vertical="center" shrinkToFit="1"/>
      <protection locked="0"/>
    </xf>
    <xf numFmtId="213" fontId="3" fillId="22" borderId="14" xfId="49" applyNumberFormat="1" applyFont="1" applyFill="1" applyBorder="1" applyAlignment="1" applyProtection="1">
      <alignment horizontal="right" vertical="center" shrinkToFit="1"/>
      <protection locked="0"/>
    </xf>
    <xf numFmtId="213" fontId="3" fillId="0" borderId="18" xfId="49" applyNumberFormat="1" applyFont="1" applyFill="1" applyBorder="1" applyAlignment="1" applyProtection="1">
      <alignment horizontal="right" vertical="center" shrinkToFit="1"/>
      <protection/>
    </xf>
    <xf numFmtId="213" fontId="3" fillId="24" borderId="16" xfId="0" applyNumberFormat="1" applyFont="1" applyFill="1" applyBorder="1" applyAlignment="1" applyProtection="1">
      <alignment vertical="center" shrinkToFit="1"/>
      <protection/>
    </xf>
    <xf numFmtId="0" fontId="3" fillId="4" borderId="49" xfId="0" applyFont="1" applyFill="1" applyBorder="1" applyAlignment="1" applyProtection="1">
      <alignment vertical="center" shrinkToFit="1"/>
      <protection/>
    </xf>
    <xf numFmtId="38" fontId="3" fillId="22" borderId="49" xfId="49" applyFont="1" applyFill="1" applyBorder="1" applyAlignment="1" applyProtection="1">
      <alignment horizontal="center" vertical="center" shrinkToFit="1"/>
      <protection/>
    </xf>
    <xf numFmtId="38" fontId="3" fillId="22" borderId="11" xfId="49" applyFont="1" applyFill="1" applyBorder="1" applyAlignment="1" applyProtection="1">
      <alignment vertical="center" shrinkToFit="1"/>
      <protection/>
    </xf>
    <xf numFmtId="12" fontId="32" fillId="24" borderId="35" xfId="0" applyNumberFormat="1" applyFont="1" applyFill="1" applyBorder="1" applyAlignment="1">
      <alignment vertical="center" wrapText="1" shrinkToFit="1"/>
    </xf>
    <xf numFmtId="0" fontId="32" fillId="24" borderId="23" xfId="0" applyFont="1" applyFill="1" applyBorder="1" applyAlignment="1">
      <alignment horizontal="center" vertical="center" wrapText="1" shrinkToFit="1"/>
    </xf>
    <xf numFmtId="213" fontId="74" fillId="24" borderId="23" xfId="49" applyNumberFormat="1" applyFont="1" applyFill="1" applyBorder="1" applyAlignment="1" applyProtection="1">
      <alignment vertical="center" shrinkToFit="1"/>
      <protection/>
    </xf>
    <xf numFmtId="38" fontId="23" fillId="24" borderId="0" xfId="49" applyFont="1" applyFill="1" applyBorder="1" applyAlignment="1" applyProtection="1">
      <alignment horizontal="left" vertical="center"/>
      <protection/>
    </xf>
    <xf numFmtId="0" fontId="23" fillId="24" borderId="0" xfId="0" applyFont="1" applyFill="1" applyAlignment="1" applyProtection="1">
      <alignment horizontal="right" vertical="center"/>
      <protection/>
    </xf>
    <xf numFmtId="38" fontId="75" fillId="24" borderId="0" xfId="49" applyFont="1" applyFill="1" applyBorder="1" applyAlignment="1" applyProtection="1">
      <alignment horizontal="right" vertical="center"/>
      <protection/>
    </xf>
    <xf numFmtId="0" fontId="45" fillId="24" borderId="0" xfId="0" applyFont="1" applyFill="1" applyAlignment="1" applyProtection="1">
      <alignment horizontal="center" vertical="center"/>
      <protection/>
    </xf>
    <xf numFmtId="0" fontId="32" fillId="23" borderId="69" xfId="0" applyFont="1" applyFill="1" applyBorder="1" applyAlignment="1">
      <alignment horizontal="center" vertical="center" wrapText="1"/>
    </xf>
    <xf numFmtId="0" fontId="32" fillId="24" borderId="70" xfId="0" applyFont="1" applyFill="1" applyBorder="1" applyAlignment="1">
      <alignment horizontal="left" vertical="center" wrapText="1"/>
    </xf>
    <xf numFmtId="0" fontId="32" fillId="24" borderId="71" xfId="0" applyFont="1" applyFill="1" applyBorder="1" applyAlignment="1">
      <alignment horizontal="left" vertical="center" wrapText="1"/>
    </xf>
    <xf numFmtId="0" fontId="32" fillId="24" borderId="72" xfId="0" applyFont="1" applyFill="1" applyBorder="1" applyAlignment="1">
      <alignment horizontal="left" vertical="center" wrapText="1"/>
    </xf>
    <xf numFmtId="0" fontId="32" fillId="24" borderId="73" xfId="0" applyFont="1" applyFill="1" applyBorder="1" applyAlignment="1">
      <alignment horizontal="left" vertical="center" wrapText="1"/>
    </xf>
    <xf numFmtId="0" fontId="32" fillId="24" borderId="74" xfId="0" applyFont="1" applyFill="1" applyBorder="1" applyAlignment="1">
      <alignment horizontal="left" vertical="center" wrapText="1"/>
    </xf>
    <xf numFmtId="0" fontId="32" fillId="24" borderId="75" xfId="0" applyFont="1" applyFill="1" applyBorder="1" applyAlignment="1">
      <alignment horizontal="left" vertical="center" wrapText="1"/>
    </xf>
    <xf numFmtId="0" fontId="3" fillId="22" borderId="26" xfId="0" applyFont="1" applyFill="1" applyBorder="1" applyAlignment="1" applyProtection="1">
      <alignment vertical="top" wrapText="1"/>
      <protection/>
    </xf>
    <xf numFmtId="0" fontId="3" fillId="22" borderId="0" xfId="0" applyFont="1" applyFill="1" applyBorder="1" applyAlignment="1" applyProtection="1">
      <alignment vertical="top" wrapText="1"/>
      <protection/>
    </xf>
    <xf numFmtId="0" fontId="52" fillId="24" borderId="0" xfId="0" applyFont="1" applyFill="1" applyAlignment="1">
      <alignment horizontal="right" vertical="center"/>
    </xf>
    <xf numFmtId="0" fontId="32" fillId="27" borderId="16" xfId="0" applyFont="1" applyFill="1" applyBorder="1" applyAlignment="1">
      <alignment vertical="center" wrapText="1" shrinkToFit="1"/>
    </xf>
    <xf numFmtId="0" fontId="32" fillId="28" borderId="16" xfId="0" applyFont="1" applyFill="1" applyBorder="1" applyAlignment="1">
      <alignment vertical="center" wrapText="1" shrinkToFit="1"/>
    </xf>
    <xf numFmtId="0" fontId="32" fillId="29" borderId="16" xfId="0" applyFont="1" applyFill="1" applyBorder="1" applyAlignment="1">
      <alignment vertical="center" wrapText="1" shrinkToFit="1"/>
    </xf>
    <xf numFmtId="0" fontId="32" fillId="30" borderId="16" xfId="0" applyFont="1" applyFill="1" applyBorder="1" applyAlignment="1">
      <alignment vertical="center" wrapText="1" shrinkToFit="1"/>
    </xf>
    <xf numFmtId="0" fontId="57" fillId="24" borderId="0" xfId="0" applyFont="1" applyFill="1" applyAlignment="1">
      <alignment horizontal="left" vertical="center"/>
    </xf>
    <xf numFmtId="0" fontId="27" fillId="24" borderId="76" xfId="0" applyFont="1" applyFill="1" applyBorder="1" applyAlignment="1">
      <alignment vertical="center" shrinkToFit="1"/>
    </xf>
    <xf numFmtId="0" fontId="32" fillId="23" borderId="35" xfId="0" applyFont="1" applyFill="1" applyBorder="1" applyAlignment="1">
      <alignment horizontal="center" vertical="center" wrapText="1" shrinkToFit="1"/>
    </xf>
    <xf numFmtId="0" fontId="32" fillId="23" borderId="16" xfId="0" applyFont="1" applyFill="1" applyBorder="1" applyAlignment="1">
      <alignment horizontal="center" vertical="center" wrapText="1" shrinkToFit="1"/>
    </xf>
    <xf numFmtId="0" fontId="3" fillId="24" borderId="12" xfId="0" applyFont="1" applyFill="1" applyBorder="1" applyAlignment="1" applyProtection="1">
      <alignment horizontal="left" vertical="center"/>
      <protection/>
    </xf>
    <xf numFmtId="0" fontId="3" fillId="24" borderId="10" xfId="0" applyFont="1" applyFill="1" applyBorder="1" applyAlignment="1" applyProtection="1">
      <alignment horizontal="left" vertical="center"/>
      <protection/>
    </xf>
    <xf numFmtId="0" fontId="3" fillId="24" borderId="11" xfId="0" applyFont="1" applyFill="1" applyBorder="1" applyAlignment="1" applyProtection="1">
      <alignment horizontal="left" vertical="center"/>
      <protection/>
    </xf>
    <xf numFmtId="0" fontId="23" fillId="22" borderId="26" xfId="0" applyFont="1" applyFill="1" applyBorder="1" applyAlignment="1" applyProtection="1">
      <alignment vertical="top" wrapText="1"/>
      <protection/>
    </xf>
    <xf numFmtId="0" fontId="3" fillId="22" borderId="0" xfId="0" applyFont="1" applyFill="1" applyBorder="1" applyAlignment="1" applyProtection="1">
      <alignment vertical="top" wrapText="1"/>
      <protection/>
    </xf>
    <xf numFmtId="0" fontId="3" fillId="22" borderId="46" xfId="0" applyFont="1" applyFill="1" applyBorder="1" applyAlignment="1" applyProtection="1">
      <alignment vertical="top" wrapText="1"/>
      <protection/>
    </xf>
    <xf numFmtId="0" fontId="3" fillId="22" borderId="26" xfId="0" applyFont="1" applyFill="1" applyBorder="1" applyAlignment="1" applyProtection="1">
      <alignment vertical="top" wrapText="1"/>
      <protection/>
    </xf>
    <xf numFmtId="0" fontId="3" fillId="22" borderId="19" xfId="0" applyFont="1" applyFill="1" applyBorder="1" applyAlignment="1" applyProtection="1">
      <alignment vertical="top" wrapText="1"/>
      <protection/>
    </xf>
    <xf numFmtId="0" fontId="3" fillId="22" borderId="13" xfId="0" applyFont="1" applyFill="1" applyBorder="1" applyAlignment="1" applyProtection="1">
      <alignment vertical="top" wrapText="1"/>
      <protection/>
    </xf>
    <xf numFmtId="0" fontId="3" fillId="22" borderId="14" xfId="0" applyFont="1" applyFill="1" applyBorder="1" applyAlignment="1" applyProtection="1">
      <alignment vertical="top" wrapText="1"/>
      <protection/>
    </xf>
    <xf numFmtId="0" fontId="2" fillId="22" borderId="54" xfId="0" applyFont="1" applyFill="1" applyBorder="1" applyAlignment="1" applyProtection="1">
      <alignment horizontal="left" vertical="center" shrinkToFit="1"/>
      <protection locked="0"/>
    </xf>
    <xf numFmtId="0" fontId="3" fillId="0" borderId="77" xfId="0" applyFont="1" applyFill="1" applyBorder="1" applyAlignment="1">
      <alignment horizontal="distributed" vertical="center" wrapText="1"/>
    </xf>
    <xf numFmtId="0" fontId="3" fillId="0" borderId="78" xfId="0" applyFont="1" applyFill="1" applyBorder="1" applyAlignment="1">
      <alignment horizontal="distributed" vertical="center"/>
    </xf>
    <xf numFmtId="0" fontId="3" fillId="24" borderId="28" xfId="0" applyFont="1" applyFill="1" applyBorder="1" applyAlignment="1">
      <alignment horizontal="left" vertical="center" shrinkToFit="1"/>
    </xf>
    <xf numFmtId="0" fontId="3" fillId="24" borderId="29" xfId="0" applyFont="1" applyFill="1" applyBorder="1" applyAlignment="1">
      <alignment horizontal="left" vertical="center" shrinkToFit="1"/>
    </xf>
    <xf numFmtId="0" fontId="3" fillId="24" borderId="79" xfId="0" applyFont="1" applyFill="1" applyBorder="1" applyAlignment="1">
      <alignment horizontal="left" vertical="center" shrinkToFit="1"/>
    </xf>
    <xf numFmtId="0" fontId="3" fillId="4" borderId="80" xfId="0" applyFont="1" applyFill="1" applyBorder="1" applyAlignment="1" applyProtection="1">
      <alignment horizontal="left" vertical="center" wrapText="1"/>
      <protection/>
    </xf>
    <xf numFmtId="0" fontId="3" fillId="4" borderId="58" xfId="0" applyFont="1" applyFill="1" applyBorder="1" applyAlignment="1" applyProtection="1">
      <alignment horizontal="left" vertical="center" wrapText="1"/>
      <protection/>
    </xf>
    <xf numFmtId="0" fontId="3" fillId="4" borderId="59" xfId="0" applyFont="1" applyFill="1" applyBorder="1" applyAlignment="1" applyProtection="1">
      <alignment horizontal="left" vertical="center" wrapText="1"/>
      <protection/>
    </xf>
    <xf numFmtId="0" fontId="3" fillId="4" borderId="61" xfId="0" applyFont="1" applyFill="1" applyBorder="1" applyAlignment="1" applyProtection="1">
      <alignment horizontal="left" vertical="center" wrapText="1"/>
      <protection/>
    </xf>
    <xf numFmtId="0" fontId="3" fillId="4" borderId="13" xfId="0" applyFont="1" applyFill="1" applyBorder="1" applyAlignment="1" applyProtection="1">
      <alignment horizontal="left" vertical="center" wrapText="1"/>
      <protection/>
    </xf>
    <xf numFmtId="0" fontId="3" fillId="4" borderId="14" xfId="0" applyFont="1" applyFill="1" applyBorder="1" applyAlignment="1" applyProtection="1">
      <alignment horizontal="left" vertical="center" wrapText="1"/>
      <protection/>
    </xf>
    <xf numFmtId="176" fontId="23" fillId="24" borderId="0" xfId="0" applyNumberFormat="1" applyFont="1" applyFill="1" applyAlignment="1">
      <alignment horizontal="center" vertical="center"/>
    </xf>
    <xf numFmtId="176" fontId="3" fillId="22" borderId="19" xfId="0" applyNumberFormat="1" applyFont="1" applyFill="1" applyBorder="1" applyAlignment="1" applyProtection="1">
      <alignment horizontal="left" vertical="center" wrapText="1" indent="1"/>
      <protection locked="0"/>
    </xf>
    <xf numFmtId="176" fontId="3" fillId="22" borderId="13" xfId="0" applyNumberFormat="1" applyFont="1" applyFill="1" applyBorder="1" applyAlignment="1" applyProtection="1">
      <alignment horizontal="left" vertical="center" wrapText="1" indent="1"/>
      <protection locked="0"/>
    </xf>
    <xf numFmtId="176" fontId="3" fillId="22" borderId="14" xfId="0" applyNumberFormat="1" applyFont="1" applyFill="1" applyBorder="1" applyAlignment="1" applyProtection="1">
      <alignment horizontal="left" vertical="center" wrapText="1" indent="1"/>
      <protection locked="0"/>
    </xf>
    <xf numFmtId="0" fontId="3" fillId="22" borderId="26" xfId="0" applyFont="1" applyFill="1" applyBorder="1" applyAlignment="1" applyProtection="1">
      <alignment horizontal="left" vertical="top" wrapText="1"/>
      <protection locked="0"/>
    </xf>
    <xf numFmtId="0" fontId="3" fillId="22" borderId="0" xfId="0" applyFont="1" applyFill="1" applyBorder="1" applyAlignment="1" applyProtection="1">
      <alignment horizontal="left" vertical="top" wrapText="1"/>
      <protection locked="0"/>
    </xf>
    <xf numFmtId="0" fontId="3" fillId="22" borderId="46" xfId="0" applyFont="1" applyFill="1" applyBorder="1" applyAlignment="1" applyProtection="1">
      <alignment horizontal="left" vertical="top" wrapText="1"/>
      <protection locked="0"/>
    </xf>
    <xf numFmtId="56" fontId="3" fillId="22" borderId="26" xfId="0" applyNumberFormat="1" applyFont="1" applyFill="1" applyBorder="1" applyAlignment="1" applyProtection="1">
      <alignment horizontal="left" vertical="top" wrapText="1"/>
      <protection locked="0"/>
    </xf>
    <xf numFmtId="56" fontId="3" fillId="22" borderId="0" xfId="0" applyNumberFormat="1" applyFont="1" applyFill="1" applyBorder="1" applyAlignment="1" applyProtection="1">
      <alignment horizontal="left" vertical="top" wrapText="1"/>
      <protection locked="0"/>
    </xf>
    <xf numFmtId="56" fontId="3" fillId="22" borderId="46" xfId="0" applyNumberFormat="1" applyFont="1" applyFill="1" applyBorder="1" applyAlignment="1" applyProtection="1">
      <alignment horizontal="left" vertical="top" wrapText="1"/>
      <protection locked="0"/>
    </xf>
    <xf numFmtId="56" fontId="3" fillId="22" borderId="19" xfId="0" applyNumberFormat="1" applyFont="1" applyFill="1" applyBorder="1" applyAlignment="1" applyProtection="1">
      <alignment horizontal="left" vertical="top" wrapText="1"/>
      <protection locked="0"/>
    </xf>
    <xf numFmtId="56" fontId="3" fillId="22" borderId="13" xfId="0" applyNumberFormat="1" applyFont="1" applyFill="1" applyBorder="1" applyAlignment="1" applyProtection="1">
      <alignment horizontal="left" vertical="top" wrapText="1"/>
      <protection locked="0"/>
    </xf>
    <xf numFmtId="56" fontId="3" fillId="22" borderId="14" xfId="0" applyNumberFormat="1" applyFont="1" applyFill="1" applyBorder="1" applyAlignment="1" applyProtection="1">
      <alignment horizontal="left" vertical="top" wrapText="1"/>
      <protection locked="0"/>
    </xf>
    <xf numFmtId="0" fontId="2" fillId="22" borderId="54" xfId="0" applyFont="1" applyFill="1" applyBorder="1" applyAlignment="1" applyProtection="1">
      <alignment horizontal="left" vertical="center" shrinkToFit="1"/>
      <protection/>
    </xf>
    <xf numFmtId="0" fontId="3" fillId="0" borderId="77" xfId="0" applyFont="1" applyFill="1" applyBorder="1" applyAlignment="1" applyProtection="1">
      <alignment horizontal="distributed" vertical="center" wrapText="1"/>
      <protection/>
    </xf>
    <xf numFmtId="0" fontId="3" fillId="0" borderId="78" xfId="0" applyFont="1" applyFill="1" applyBorder="1" applyAlignment="1" applyProtection="1">
      <alignment horizontal="distributed" vertical="center"/>
      <protection/>
    </xf>
    <xf numFmtId="0" fontId="3" fillId="24" borderId="28" xfId="0" applyFont="1" applyFill="1" applyBorder="1" applyAlignment="1" applyProtection="1">
      <alignment horizontal="left" vertical="center" shrinkToFit="1"/>
      <protection/>
    </xf>
    <xf numFmtId="0" fontId="3" fillId="24" borderId="29" xfId="0" applyFont="1" applyFill="1" applyBorder="1" applyAlignment="1" applyProtection="1">
      <alignment horizontal="left" vertical="center" shrinkToFit="1"/>
      <protection/>
    </xf>
    <xf numFmtId="0" fontId="3" fillId="24" borderId="79" xfId="0" applyFont="1" applyFill="1" applyBorder="1" applyAlignment="1" applyProtection="1">
      <alignment horizontal="left" vertical="center" shrinkToFit="1"/>
      <protection/>
    </xf>
    <xf numFmtId="176" fontId="23" fillId="24" borderId="0" xfId="0" applyNumberFormat="1" applyFont="1" applyFill="1" applyAlignment="1" applyProtection="1">
      <alignment horizontal="center" vertical="center"/>
      <protection/>
    </xf>
    <xf numFmtId="0" fontId="76" fillId="24" borderId="0" xfId="0" applyFont="1" applyFill="1" applyAlignment="1" applyProtection="1">
      <alignment horizontal="center" vertical="center"/>
      <protection/>
    </xf>
    <xf numFmtId="176" fontId="3" fillId="22" borderId="19" xfId="0" applyNumberFormat="1" applyFont="1" applyFill="1" applyBorder="1" applyAlignment="1" applyProtection="1">
      <alignment horizontal="left" vertical="center" wrapText="1" indent="1"/>
      <protection/>
    </xf>
    <xf numFmtId="176" fontId="3" fillId="22" borderId="13" xfId="0" applyNumberFormat="1" applyFont="1" applyFill="1" applyBorder="1" applyAlignment="1" applyProtection="1">
      <alignment horizontal="left" vertical="center" wrapText="1" indent="1"/>
      <protection/>
    </xf>
    <xf numFmtId="176" fontId="3" fillId="22" borderId="14" xfId="0" applyNumberFormat="1" applyFont="1" applyFill="1" applyBorder="1" applyAlignment="1" applyProtection="1">
      <alignment horizontal="left" vertical="center" wrapText="1" indent="1"/>
      <protection/>
    </xf>
    <xf numFmtId="0" fontId="3" fillId="22" borderId="26" xfId="0" applyFont="1" applyFill="1" applyBorder="1" applyAlignment="1" applyProtection="1">
      <alignment horizontal="left" vertical="top" wrapText="1"/>
      <protection/>
    </xf>
    <xf numFmtId="0" fontId="3" fillId="22" borderId="0" xfId="0" applyFont="1" applyFill="1" applyBorder="1" applyAlignment="1" applyProtection="1">
      <alignment horizontal="left" vertical="top" wrapText="1"/>
      <protection/>
    </xf>
    <xf numFmtId="0" fontId="3" fillId="22" borderId="46" xfId="0" applyFont="1" applyFill="1" applyBorder="1" applyAlignment="1" applyProtection="1">
      <alignment horizontal="left" vertical="top" wrapText="1"/>
      <protection/>
    </xf>
    <xf numFmtId="56" fontId="3" fillId="22" borderId="26" xfId="0" applyNumberFormat="1" applyFont="1" applyFill="1" applyBorder="1" applyAlignment="1" applyProtection="1">
      <alignment horizontal="left" vertical="top" wrapText="1"/>
      <protection/>
    </xf>
    <xf numFmtId="56" fontId="3" fillId="22" borderId="0" xfId="0" applyNumberFormat="1" applyFont="1" applyFill="1" applyBorder="1" applyAlignment="1" applyProtection="1">
      <alignment horizontal="left" vertical="top" wrapText="1"/>
      <protection/>
    </xf>
    <xf numFmtId="56" fontId="3" fillId="22" borderId="46" xfId="0" applyNumberFormat="1" applyFont="1" applyFill="1" applyBorder="1" applyAlignment="1" applyProtection="1">
      <alignment horizontal="left" vertical="top" wrapText="1"/>
      <protection/>
    </xf>
    <xf numFmtId="56" fontId="3" fillId="22" borderId="19" xfId="0" applyNumberFormat="1" applyFont="1" applyFill="1" applyBorder="1" applyAlignment="1" applyProtection="1">
      <alignment horizontal="left" vertical="top" wrapText="1"/>
      <protection/>
    </xf>
    <xf numFmtId="56" fontId="3" fillId="22" borderId="13" xfId="0" applyNumberFormat="1" applyFont="1" applyFill="1" applyBorder="1" applyAlignment="1" applyProtection="1">
      <alignment horizontal="left" vertical="top" wrapText="1"/>
      <protection/>
    </xf>
    <xf numFmtId="56" fontId="3" fillId="22" borderId="14" xfId="0" applyNumberFormat="1" applyFont="1" applyFill="1" applyBorder="1" applyAlignment="1" applyProtection="1">
      <alignment horizontal="left" vertical="top" wrapText="1"/>
      <protection/>
    </xf>
    <xf numFmtId="0" fontId="23" fillId="24" borderId="0" xfId="0" applyFont="1" applyFill="1" applyAlignment="1" applyProtection="1">
      <alignment horizontal="center" vertical="center"/>
      <protection/>
    </xf>
    <xf numFmtId="0" fontId="3" fillId="24" borderId="16" xfId="0" applyFont="1" applyFill="1" applyBorder="1" applyAlignment="1" applyProtection="1">
      <alignment horizontal="center" vertical="center"/>
      <protection/>
    </xf>
    <xf numFmtId="0" fontId="3" fillId="22" borderId="19" xfId="0" applyFont="1" applyFill="1" applyBorder="1" applyAlignment="1" applyProtection="1">
      <alignment horizontal="left" vertical="center" shrinkToFit="1"/>
      <protection/>
    </xf>
    <xf numFmtId="0" fontId="3" fillId="22" borderId="13" xfId="0" applyFont="1" applyFill="1" applyBorder="1" applyAlignment="1" applyProtection="1">
      <alignment horizontal="left" vertical="center" shrinkToFit="1"/>
      <protection/>
    </xf>
    <xf numFmtId="0" fontId="3" fillId="22" borderId="14" xfId="0" applyFont="1" applyFill="1" applyBorder="1" applyAlignment="1" applyProtection="1">
      <alignment horizontal="left" vertical="center" shrinkToFit="1"/>
      <protection/>
    </xf>
    <xf numFmtId="0" fontId="3" fillId="22" borderId="17" xfId="0" applyFont="1" applyFill="1" applyBorder="1" applyAlignment="1" applyProtection="1">
      <alignment vertical="center" wrapText="1" shrinkToFit="1"/>
      <protection/>
    </xf>
    <xf numFmtId="0" fontId="3" fillId="22" borderId="18" xfId="0" applyFont="1" applyFill="1" applyBorder="1" applyAlignment="1" applyProtection="1">
      <alignment vertical="center" wrapText="1" shrinkToFit="1"/>
      <protection/>
    </xf>
    <xf numFmtId="213" fontId="3" fillId="22" borderId="23" xfId="49" applyNumberFormat="1" applyFont="1" applyFill="1" applyBorder="1" applyAlignment="1" applyProtection="1">
      <alignment horizontal="right" vertical="center" shrinkToFit="1"/>
      <protection locked="0"/>
    </xf>
    <xf numFmtId="213" fontId="3" fillId="22" borderId="35" xfId="49" applyNumberFormat="1" applyFont="1" applyFill="1" applyBorder="1" applyAlignment="1" applyProtection="1">
      <alignment horizontal="right" vertical="center" shrinkToFit="1"/>
      <protection locked="0"/>
    </xf>
    <xf numFmtId="0" fontId="3" fillId="22" borderId="16" xfId="0" applyFont="1" applyFill="1" applyBorder="1" applyAlignment="1" applyProtection="1">
      <alignment horizontal="left" vertical="center" shrinkToFit="1"/>
      <protection locked="0"/>
    </xf>
    <xf numFmtId="213" fontId="3" fillId="0" borderId="23" xfId="49" applyNumberFormat="1" applyFont="1" applyFill="1" applyBorder="1" applyAlignment="1" applyProtection="1">
      <alignment horizontal="right" vertical="center" shrinkToFit="1"/>
      <protection/>
    </xf>
    <xf numFmtId="213" fontId="3" fillId="0" borderId="35" xfId="49" applyNumberFormat="1" applyFont="1" applyFill="1" applyBorder="1" applyAlignment="1" applyProtection="1">
      <alignment horizontal="right" vertical="center" shrinkToFit="1"/>
      <protection/>
    </xf>
    <xf numFmtId="0" fontId="3" fillId="24" borderId="81" xfId="0" applyFont="1" applyFill="1" applyBorder="1" applyAlignment="1" applyProtection="1">
      <alignment horizontal="center" vertical="center" wrapText="1" shrinkToFit="1"/>
      <protection/>
    </xf>
    <xf numFmtId="0" fontId="3" fillId="24" borderId="82" xfId="0" applyFont="1" applyFill="1" applyBorder="1" applyAlignment="1" applyProtection="1">
      <alignment horizontal="center" vertical="center" wrapText="1" shrinkToFit="1"/>
      <protection/>
    </xf>
    <xf numFmtId="0" fontId="3" fillId="24" borderId="12" xfId="0" applyFont="1" applyFill="1" applyBorder="1" applyAlignment="1" applyProtection="1">
      <alignment horizontal="center" vertical="center"/>
      <protection/>
    </xf>
    <xf numFmtId="0" fontId="3" fillId="24" borderId="10" xfId="0" applyFont="1" applyFill="1" applyBorder="1" applyAlignment="1" applyProtection="1">
      <alignment horizontal="center" vertical="center"/>
      <protection/>
    </xf>
    <xf numFmtId="0" fontId="3" fillId="24" borderId="11" xfId="0" applyFont="1" applyFill="1" applyBorder="1" applyAlignment="1" applyProtection="1">
      <alignment horizontal="center" vertical="center"/>
      <protection/>
    </xf>
    <xf numFmtId="0" fontId="28" fillId="24" borderId="83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" fillId="24" borderId="10" xfId="0" applyFont="1" applyFill="1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3" fillId="24" borderId="23" xfId="0" applyFont="1" applyFill="1" applyBorder="1" applyAlignment="1" applyProtection="1">
      <alignment horizontal="left" vertical="center" shrinkToFit="1"/>
      <protection/>
    </xf>
    <xf numFmtId="0" fontId="3" fillId="24" borderId="21" xfId="0" applyFont="1" applyFill="1" applyBorder="1" applyAlignment="1" applyProtection="1">
      <alignment horizontal="left" vertical="center" shrinkToFit="1"/>
      <protection/>
    </xf>
    <xf numFmtId="0" fontId="23" fillId="24" borderId="0" xfId="0" applyFont="1" applyFill="1" applyAlignment="1" applyProtection="1">
      <alignment horizontal="left" vertical="center" wrapText="1"/>
      <protection/>
    </xf>
    <xf numFmtId="0" fontId="3" fillId="24" borderId="0" xfId="0" applyFont="1" applyFill="1" applyAlignment="1" applyProtection="1">
      <alignment horizontal="left" vertical="center"/>
      <protection/>
    </xf>
    <xf numFmtId="0" fontId="2" fillId="24" borderId="28" xfId="0" applyFont="1" applyFill="1" applyBorder="1" applyAlignment="1" applyProtection="1">
      <alignment horizontal="left" vertical="center" shrinkToFit="1"/>
      <protection/>
    </xf>
    <xf numFmtId="0" fontId="29" fillId="0" borderId="29" xfId="0" applyFont="1" applyBorder="1" applyAlignment="1" applyProtection="1">
      <alignment horizontal="left" shrinkToFit="1"/>
      <protection/>
    </xf>
    <xf numFmtId="0" fontId="29" fillId="0" borderId="30" xfId="0" applyFont="1" applyBorder="1" applyAlignment="1" applyProtection="1">
      <alignment horizontal="left" shrinkToFit="1"/>
      <protection/>
    </xf>
    <xf numFmtId="0" fontId="2" fillId="24" borderId="29" xfId="0" applyFont="1" applyFill="1" applyBorder="1" applyAlignment="1" applyProtection="1">
      <alignment horizontal="left" vertical="center" shrinkToFit="1"/>
      <protection/>
    </xf>
    <xf numFmtId="0" fontId="2" fillId="24" borderId="30" xfId="0" applyFont="1" applyFill="1" applyBorder="1" applyAlignment="1" applyProtection="1">
      <alignment horizontal="left" vertical="center" shrinkToFit="1"/>
      <protection/>
    </xf>
    <xf numFmtId="0" fontId="3" fillId="24" borderId="19" xfId="0" applyFont="1" applyFill="1" applyBorder="1" applyAlignment="1" applyProtection="1">
      <alignment horizontal="center" vertical="center"/>
      <protection/>
    </xf>
    <xf numFmtId="0" fontId="3" fillId="24" borderId="13" xfId="0" applyFont="1" applyFill="1" applyBorder="1" applyAlignment="1" applyProtection="1">
      <alignment horizontal="center" vertical="center"/>
      <protection/>
    </xf>
    <xf numFmtId="0" fontId="3" fillId="24" borderId="12" xfId="0" applyFont="1" applyFill="1" applyBorder="1" applyAlignment="1" applyProtection="1">
      <alignment horizontal="distributed" vertical="center" indent="9"/>
      <protection/>
    </xf>
    <xf numFmtId="0" fontId="3" fillId="24" borderId="10" xfId="0" applyFont="1" applyFill="1" applyBorder="1" applyAlignment="1" applyProtection="1">
      <alignment horizontal="distributed" vertical="center" indent="9"/>
      <protection/>
    </xf>
    <xf numFmtId="0" fontId="3" fillId="24" borderId="11" xfId="0" applyFont="1" applyFill="1" applyBorder="1" applyAlignment="1" applyProtection="1">
      <alignment horizontal="distributed" vertical="center" indent="9"/>
      <protection/>
    </xf>
    <xf numFmtId="0" fontId="3" fillId="24" borderId="12" xfId="0" applyFont="1" applyFill="1" applyBorder="1" applyAlignment="1" applyProtection="1">
      <alignment horizontal="distributed" vertical="center" indent="8"/>
      <protection/>
    </xf>
    <xf numFmtId="0" fontId="3" fillId="24" borderId="10" xfId="0" applyFont="1" applyFill="1" applyBorder="1" applyAlignment="1" applyProtection="1">
      <alignment horizontal="distributed" vertical="center" indent="8"/>
      <protection/>
    </xf>
    <xf numFmtId="0" fontId="3" fillId="24" borderId="11" xfId="0" applyFont="1" applyFill="1" applyBorder="1" applyAlignment="1" applyProtection="1">
      <alignment horizontal="distributed" vertical="center" indent="8"/>
      <protection/>
    </xf>
    <xf numFmtId="0" fontId="3" fillId="24" borderId="19" xfId="0" applyFont="1" applyFill="1" applyBorder="1" applyAlignment="1" applyProtection="1">
      <alignment horizontal="distributed" vertical="center" indent="8"/>
      <protection/>
    </xf>
    <xf numFmtId="0" fontId="3" fillId="24" borderId="13" xfId="0" applyFont="1" applyFill="1" applyBorder="1" applyAlignment="1" applyProtection="1">
      <alignment horizontal="distributed" vertical="center" indent="8"/>
      <protection/>
    </xf>
    <xf numFmtId="0" fontId="3" fillId="24" borderId="14" xfId="0" applyFont="1" applyFill="1" applyBorder="1" applyAlignment="1" applyProtection="1">
      <alignment horizontal="distributed" vertical="center" indent="8"/>
      <protection/>
    </xf>
    <xf numFmtId="213" fontId="3" fillId="22" borderId="84" xfId="49" applyNumberFormat="1" applyFont="1" applyFill="1" applyBorder="1" applyAlignment="1" applyProtection="1">
      <alignment horizontal="right" vertical="center" shrinkToFit="1"/>
      <protection locked="0"/>
    </xf>
    <xf numFmtId="213" fontId="3" fillId="22" borderId="85" xfId="49" applyNumberFormat="1" applyFont="1" applyFill="1" applyBorder="1" applyAlignment="1" applyProtection="1">
      <alignment horizontal="right" vertical="center" shrinkToFit="1"/>
      <protection locked="0"/>
    </xf>
    <xf numFmtId="0" fontId="3" fillId="24" borderId="49" xfId="0" applyFont="1" applyFill="1" applyBorder="1" applyAlignment="1" applyProtection="1">
      <alignment horizontal="distributed" vertical="center" indent="1"/>
      <protection/>
    </xf>
    <xf numFmtId="0" fontId="3" fillId="24" borderId="18" xfId="0" applyFont="1" applyFill="1" applyBorder="1" applyAlignment="1" applyProtection="1">
      <alignment horizontal="distributed" vertical="center" indent="1"/>
      <protection/>
    </xf>
    <xf numFmtId="0" fontId="2" fillId="0" borderId="28" xfId="0" applyFont="1" applyFill="1" applyBorder="1" applyAlignment="1" applyProtection="1">
      <alignment horizontal="distributed" vertical="center"/>
      <protection/>
    </xf>
    <xf numFmtId="0" fontId="2" fillId="0" borderId="30" xfId="0" applyFont="1" applyFill="1" applyBorder="1" applyAlignment="1" applyProtection="1">
      <alignment horizontal="distributed" vertical="center"/>
      <protection/>
    </xf>
    <xf numFmtId="0" fontId="23" fillId="24" borderId="0" xfId="0" applyFont="1" applyFill="1" applyAlignment="1" applyProtection="1">
      <alignment horizontal="right" vertical="center"/>
      <protection/>
    </xf>
    <xf numFmtId="0" fontId="3" fillId="24" borderId="14" xfId="0" applyFont="1" applyFill="1" applyBorder="1" applyAlignment="1" applyProtection="1">
      <alignment horizontal="center" vertical="center"/>
      <protection/>
    </xf>
    <xf numFmtId="0" fontId="3" fillId="24" borderId="12" xfId="0" applyFont="1" applyFill="1" applyBorder="1" applyAlignment="1" applyProtection="1">
      <alignment horizontal="distributed" vertical="center" indent="3"/>
      <protection/>
    </xf>
    <xf numFmtId="0" fontId="3" fillId="24" borderId="10" xfId="0" applyFont="1" applyFill="1" applyBorder="1" applyAlignment="1" applyProtection="1">
      <alignment horizontal="distributed" vertical="center" indent="3"/>
      <protection/>
    </xf>
    <xf numFmtId="0" fontId="3" fillId="24" borderId="11" xfId="0" applyFont="1" applyFill="1" applyBorder="1" applyAlignment="1" applyProtection="1">
      <alignment horizontal="distributed" vertical="center" indent="3"/>
      <protection/>
    </xf>
    <xf numFmtId="213" fontId="3" fillId="22" borderId="83" xfId="49" applyNumberFormat="1" applyFont="1" applyFill="1" applyBorder="1" applyAlignment="1" applyProtection="1">
      <alignment horizontal="right" vertical="center" shrinkToFit="1"/>
      <protection locked="0"/>
    </xf>
    <xf numFmtId="213" fontId="3" fillId="22" borderId="86" xfId="49" applyNumberFormat="1" applyFont="1" applyFill="1" applyBorder="1" applyAlignment="1" applyProtection="1">
      <alignment horizontal="right" vertical="center" shrinkToFit="1"/>
      <protection locked="0"/>
    </xf>
    <xf numFmtId="0" fontId="3" fillId="24" borderId="0" xfId="0" applyFont="1" applyFill="1" applyBorder="1" applyAlignment="1" applyProtection="1">
      <alignment horizontal="left" vertical="center"/>
      <protection/>
    </xf>
    <xf numFmtId="38" fontId="3" fillId="24" borderId="87" xfId="49" applyFont="1" applyFill="1" applyBorder="1" applyAlignment="1" applyProtection="1">
      <alignment horizontal="right" vertical="center" shrinkToFit="1"/>
      <protection/>
    </xf>
    <xf numFmtId="38" fontId="3" fillId="24" borderId="88" xfId="49" applyFont="1" applyFill="1" applyBorder="1" applyAlignment="1" applyProtection="1">
      <alignment horizontal="right" vertical="center" shrinkToFit="1"/>
      <protection/>
    </xf>
    <xf numFmtId="213" fontId="3" fillId="22" borderId="83" xfId="0" applyNumberFormat="1" applyFont="1" applyFill="1" applyBorder="1" applyAlignment="1" applyProtection="1">
      <alignment horizontal="right" vertical="center" shrinkToFit="1"/>
      <protection locked="0"/>
    </xf>
    <xf numFmtId="213" fontId="3" fillId="22" borderId="35" xfId="0" applyNumberFormat="1" applyFont="1" applyFill="1" applyBorder="1" applyAlignment="1" applyProtection="1">
      <alignment horizontal="right" vertical="center" shrinkToFit="1"/>
      <protection locked="0"/>
    </xf>
    <xf numFmtId="213" fontId="3" fillId="22" borderId="19" xfId="49" applyNumberFormat="1" applyFont="1" applyFill="1" applyBorder="1" applyAlignment="1" applyProtection="1">
      <alignment horizontal="right" vertical="center" shrinkToFit="1"/>
      <protection locked="0"/>
    </xf>
    <xf numFmtId="213" fontId="3" fillId="22" borderId="14" xfId="49" applyNumberFormat="1" applyFont="1" applyFill="1" applyBorder="1" applyAlignment="1" applyProtection="1">
      <alignment horizontal="right" vertical="center" shrinkToFit="1"/>
      <protection locked="0"/>
    </xf>
    <xf numFmtId="213" fontId="3" fillId="24" borderId="83" xfId="49" applyNumberFormat="1" applyFont="1" applyFill="1" applyBorder="1" applyAlignment="1" applyProtection="1">
      <alignment horizontal="right" vertical="center" shrinkToFit="1"/>
      <protection/>
    </xf>
    <xf numFmtId="213" fontId="3" fillId="24" borderId="35" xfId="49" applyNumberFormat="1" applyFont="1" applyFill="1" applyBorder="1" applyAlignment="1" applyProtection="1">
      <alignment horizontal="right" vertical="center" shrinkToFit="1"/>
      <protection/>
    </xf>
    <xf numFmtId="38" fontId="2" fillId="24" borderId="0" xfId="49" applyFont="1" applyFill="1" applyBorder="1" applyAlignment="1" applyProtection="1">
      <alignment horizontal="left" wrapText="1" indent="1"/>
      <protection/>
    </xf>
    <xf numFmtId="213" fontId="3" fillId="24" borderId="89" xfId="49" applyNumberFormat="1" applyFont="1" applyFill="1" applyBorder="1" applyAlignment="1" applyProtection="1">
      <alignment horizontal="right" vertical="center" shrinkToFit="1"/>
      <protection/>
    </xf>
    <xf numFmtId="213" fontId="3" fillId="24" borderId="90" xfId="49" applyNumberFormat="1" applyFont="1" applyFill="1" applyBorder="1" applyAlignment="1" applyProtection="1">
      <alignment horizontal="right" vertical="center" shrinkToFit="1"/>
      <protection/>
    </xf>
    <xf numFmtId="0" fontId="76" fillId="24" borderId="0" xfId="0" applyFont="1" applyFill="1" applyAlignment="1" applyProtection="1">
      <alignment vertical="center"/>
      <protection/>
    </xf>
    <xf numFmtId="213" fontId="3" fillId="22" borderId="83" xfId="0" applyNumberFormat="1" applyFont="1" applyFill="1" applyBorder="1" applyAlignment="1" applyProtection="1">
      <alignment horizontal="right" vertical="center"/>
      <protection/>
    </xf>
    <xf numFmtId="213" fontId="3" fillId="22" borderId="35" xfId="0" applyNumberFormat="1" applyFont="1" applyFill="1" applyBorder="1" applyAlignment="1" applyProtection="1">
      <alignment horizontal="right" vertical="center"/>
      <protection/>
    </xf>
    <xf numFmtId="213" fontId="3" fillId="24" borderId="83" xfId="49" applyNumberFormat="1" applyFont="1" applyFill="1" applyBorder="1" applyAlignment="1" applyProtection="1">
      <alignment horizontal="right" vertical="center"/>
      <protection/>
    </xf>
    <xf numFmtId="213" fontId="3" fillId="24" borderId="35" xfId="49" applyNumberFormat="1" applyFont="1" applyFill="1" applyBorder="1" applyAlignment="1" applyProtection="1">
      <alignment horizontal="right" vertical="center"/>
      <protection/>
    </xf>
    <xf numFmtId="213" fontId="3" fillId="22" borderId="83" xfId="49" applyNumberFormat="1" applyFont="1" applyFill="1" applyBorder="1" applyAlignment="1" applyProtection="1">
      <alignment horizontal="right" vertical="center" shrinkToFit="1"/>
      <protection/>
    </xf>
    <xf numFmtId="213" fontId="3" fillId="22" borderId="86" xfId="49" applyNumberFormat="1" applyFont="1" applyFill="1" applyBorder="1" applyAlignment="1" applyProtection="1">
      <alignment horizontal="right" vertical="center" shrinkToFit="1"/>
      <protection/>
    </xf>
    <xf numFmtId="213" fontId="3" fillId="24" borderId="89" xfId="49" applyNumberFormat="1" applyFont="1" applyFill="1" applyBorder="1" applyAlignment="1" applyProtection="1">
      <alignment horizontal="right" vertical="center"/>
      <protection/>
    </xf>
    <xf numFmtId="213" fontId="3" fillId="24" borderId="90" xfId="49" applyNumberFormat="1" applyFont="1" applyFill="1" applyBorder="1" applyAlignment="1" applyProtection="1">
      <alignment horizontal="right" vertical="center"/>
      <protection/>
    </xf>
    <xf numFmtId="0" fontId="3" fillId="24" borderId="0" xfId="0" applyFont="1" applyFill="1" applyAlignment="1" applyProtection="1">
      <alignment horizontal="left" vertical="center" wrapText="1"/>
      <protection/>
    </xf>
    <xf numFmtId="0" fontId="3" fillId="24" borderId="0" xfId="0" applyFont="1" applyFill="1" applyAlignment="1" applyProtection="1">
      <alignment horizontal="right" vertical="center"/>
      <protection/>
    </xf>
    <xf numFmtId="0" fontId="3" fillId="22" borderId="16" xfId="0" applyFont="1" applyFill="1" applyBorder="1" applyAlignment="1" applyProtection="1">
      <alignment horizontal="left" vertical="center" shrinkToFit="1"/>
      <protection/>
    </xf>
    <xf numFmtId="213" fontId="3" fillId="22" borderId="23" xfId="49" applyNumberFormat="1" applyFont="1" applyFill="1" applyBorder="1" applyAlignment="1" applyProtection="1">
      <alignment horizontal="right" vertical="center"/>
      <protection/>
    </xf>
    <xf numFmtId="213" fontId="3" fillId="22" borderId="35" xfId="49" applyNumberFormat="1" applyFont="1" applyFill="1" applyBorder="1" applyAlignment="1" applyProtection="1">
      <alignment horizontal="right" vertical="center"/>
      <protection/>
    </xf>
    <xf numFmtId="213" fontId="3" fillId="22" borderId="84" xfId="49" applyNumberFormat="1" applyFont="1" applyFill="1" applyBorder="1" applyAlignment="1" applyProtection="1">
      <alignment horizontal="right" vertical="center"/>
      <protection/>
    </xf>
    <xf numFmtId="213" fontId="3" fillId="22" borderId="85" xfId="49" applyNumberFormat="1" applyFont="1" applyFill="1" applyBorder="1" applyAlignment="1" applyProtection="1">
      <alignment horizontal="right" vertical="center"/>
      <protection/>
    </xf>
    <xf numFmtId="213" fontId="3" fillId="22" borderId="19" xfId="49" applyNumberFormat="1" applyFont="1" applyFill="1" applyBorder="1" applyAlignment="1" applyProtection="1">
      <alignment horizontal="right" vertical="center"/>
      <protection/>
    </xf>
    <xf numFmtId="213" fontId="3" fillId="22" borderId="14" xfId="49" applyNumberFormat="1" applyFont="1" applyFill="1" applyBorder="1" applyAlignment="1" applyProtection="1">
      <alignment horizontal="right" vertical="center"/>
      <protection/>
    </xf>
    <xf numFmtId="213" fontId="74" fillId="0" borderId="23" xfId="49" applyNumberFormat="1" applyFont="1" applyFill="1" applyBorder="1" applyAlignment="1" applyProtection="1">
      <alignment horizontal="right" vertical="center"/>
      <protection/>
    </xf>
    <xf numFmtId="213" fontId="74" fillId="0" borderId="35" xfId="49" applyNumberFormat="1" applyFont="1" applyFill="1" applyBorder="1" applyAlignment="1" applyProtection="1">
      <alignment horizontal="right" vertical="center"/>
      <protection/>
    </xf>
    <xf numFmtId="0" fontId="3" fillId="24" borderId="83" xfId="0" applyFont="1" applyFill="1" applyBorder="1" applyAlignment="1" applyProtection="1">
      <alignment horizontal="center" vertical="center"/>
      <protection/>
    </xf>
    <xf numFmtId="0" fontId="23" fillId="24" borderId="0" xfId="0" applyFont="1" applyFill="1" applyAlignment="1" applyProtection="1">
      <alignment horizontal="center" vertical="center" shrinkToFit="1"/>
      <protection/>
    </xf>
    <xf numFmtId="0" fontId="3" fillId="24" borderId="91" xfId="0" applyFont="1" applyFill="1" applyBorder="1" applyAlignment="1" applyProtection="1">
      <alignment horizontal="center" vertical="center" shrinkToFit="1"/>
      <protection/>
    </xf>
    <xf numFmtId="0" fontId="3" fillId="24" borderId="92" xfId="0" applyFont="1" applyFill="1" applyBorder="1" applyAlignment="1" applyProtection="1">
      <alignment horizontal="center" vertical="center" shrinkToFit="1"/>
      <protection/>
    </xf>
    <xf numFmtId="0" fontId="3" fillId="24" borderId="23" xfId="0" applyFont="1" applyFill="1" applyBorder="1" applyAlignment="1" applyProtection="1">
      <alignment horizontal="center" vertical="center" shrinkToFit="1"/>
      <protection/>
    </xf>
    <xf numFmtId="0" fontId="3" fillId="24" borderId="21" xfId="0" applyFont="1" applyFill="1" applyBorder="1" applyAlignment="1" applyProtection="1">
      <alignment horizontal="center" vertical="center" shrinkToFit="1"/>
      <protection/>
    </xf>
    <xf numFmtId="38" fontId="3" fillId="22" borderId="12" xfId="49" applyFont="1" applyFill="1" applyBorder="1" applyAlignment="1" applyProtection="1">
      <alignment vertical="center" shrinkToFit="1"/>
      <protection/>
    </xf>
    <xf numFmtId="38" fontId="3" fillId="22" borderId="10" xfId="49" applyFont="1" applyFill="1" applyBorder="1" applyAlignment="1" applyProtection="1">
      <alignment vertical="center" shrinkToFit="1"/>
      <protection/>
    </xf>
    <xf numFmtId="38" fontId="3" fillId="22" borderId="11" xfId="49" applyFont="1" applyFill="1" applyBorder="1" applyAlignment="1" applyProtection="1">
      <alignment vertical="center" shrinkToFit="1"/>
      <protection/>
    </xf>
    <xf numFmtId="38" fontId="3" fillId="22" borderId="26" xfId="49" applyFont="1" applyFill="1" applyBorder="1" applyAlignment="1" applyProtection="1">
      <alignment vertical="center" shrinkToFit="1"/>
      <protection/>
    </xf>
    <xf numFmtId="38" fontId="3" fillId="22" borderId="0" xfId="49" applyFont="1" applyFill="1" applyBorder="1" applyAlignment="1" applyProtection="1">
      <alignment vertical="center" shrinkToFit="1"/>
      <protection/>
    </xf>
    <xf numFmtId="38" fontId="3" fillId="22" borderId="46" xfId="49" applyFont="1" applyFill="1" applyBorder="1" applyAlignment="1" applyProtection="1">
      <alignment vertical="center" shrinkToFit="1"/>
      <protection/>
    </xf>
    <xf numFmtId="38" fontId="3" fillId="22" borderId="19" xfId="49" applyFont="1" applyFill="1" applyBorder="1" applyAlignment="1" applyProtection="1">
      <alignment vertical="center" shrinkToFit="1"/>
      <protection/>
    </xf>
    <xf numFmtId="38" fontId="3" fillId="22" borderId="13" xfId="49" applyFont="1" applyFill="1" applyBorder="1" applyAlignment="1" applyProtection="1">
      <alignment vertical="center" shrinkToFit="1"/>
      <protection/>
    </xf>
    <xf numFmtId="38" fontId="3" fillId="22" borderId="14" xfId="49" applyFont="1" applyFill="1" applyBorder="1" applyAlignment="1" applyProtection="1">
      <alignment vertical="center" shrinkToFit="1"/>
      <protection/>
    </xf>
    <xf numFmtId="0" fontId="3" fillId="24" borderId="93" xfId="0" applyFont="1" applyFill="1" applyBorder="1" applyAlignment="1" applyProtection="1">
      <alignment horizontal="center" vertical="center" shrinkToFit="1"/>
      <protection/>
    </xf>
    <xf numFmtId="191" fontId="3" fillId="22" borderId="51" xfId="49" applyNumberFormat="1" applyFont="1" applyFill="1" applyBorder="1" applyAlignment="1" applyProtection="1">
      <alignment horizontal="right" vertical="center" shrinkToFit="1"/>
      <protection/>
    </xf>
    <xf numFmtId="191" fontId="3" fillId="22" borderId="48" xfId="49" applyNumberFormat="1" applyFont="1" applyFill="1" applyBorder="1" applyAlignment="1" applyProtection="1">
      <alignment horizontal="right" vertical="center" shrinkToFit="1"/>
      <protection/>
    </xf>
    <xf numFmtId="0" fontId="76" fillId="24" borderId="0" xfId="0" applyFont="1" applyFill="1" applyAlignment="1" applyProtection="1">
      <alignment vertical="center" shrinkToFit="1"/>
      <protection/>
    </xf>
    <xf numFmtId="38" fontId="3" fillId="22" borderId="12" xfId="49" applyFont="1" applyFill="1" applyBorder="1" applyAlignment="1" applyProtection="1">
      <alignment horizontal="left" vertical="center" shrinkToFit="1"/>
      <protection/>
    </xf>
    <xf numFmtId="38" fontId="3" fillId="22" borderId="10" xfId="49" applyFont="1" applyFill="1" applyBorder="1" applyAlignment="1" applyProtection="1">
      <alignment horizontal="left" vertical="center" shrinkToFit="1"/>
      <protection/>
    </xf>
    <xf numFmtId="38" fontId="3" fillId="22" borderId="11" xfId="49" applyFont="1" applyFill="1" applyBorder="1" applyAlignment="1" applyProtection="1">
      <alignment horizontal="left" vertical="center" shrinkToFit="1"/>
      <protection/>
    </xf>
    <xf numFmtId="0" fontId="76" fillId="24" borderId="0" xfId="0" applyFont="1" applyFill="1" applyAlignment="1" applyProtection="1">
      <alignment horizontal="center" vertical="center" shrinkToFit="1"/>
      <protection/>
    </xf>
    <xf numFmtId="0" fontId="77" fillId="24" borderId="0" xfId="0" applyFont="1" applyFill="1" applyAlignment="1">
      <alignment horizontal="center" vertical="center"/>
    </xf>
    <xf numFmtId="0" fontId="34" fillId="24" borderId="0" xfId="0" applyFont="1" applyFill="1" applyBorder="1" applyAlignment="1">
      <alignment horizontal="center"/>
    </xf>
    <xf numFmtId="0" fontId="38" fillId="24" borderId="40" xfId="0" applyFont="1" applyFill="1" applyBorder="1" applyAlignment="1">
      <alignment horizontal="center" vertical="center"/>
    </xf>
    <xf numFmtId="0" fontId="38" fillId="24" borderId="66" xfId="0" applyFont="1" applyFill="1" applyBorder="1" applyAlignment="1">
      <alignment horizontal="center" vertical="center"/>
    </xf>
    <xf numFmtId="0" fontId="38" fillId="24" borderId="0" xfId="0" applyFont="1" applyFill="1" applyBorder="1" applyAlignment="1">
      <alignment horizontal="center" vertical="center"/>
    </xf>
    <xf numFmtId="0" fontId="38" fillId="24" borderId="42" xfId="0" applyFont="1" applyFill="1" applyBorder="1" applyAlignment="1">
      <alignment horizontal="center" vertical="center"/>
    </xf>
    <xf numFmtId="0" fontId="35" fillId="24" borderId="0" xfId="0" applyFont="1" applyFill="1" applyBorder="1" applyAlignment="1">
      <alignment horizontal="center"/>
    </xf>
    <xf numFmtId="0" fontId="36" fillId="31" borderId="41" xfId="0" applyFont="1" applyFill="1" applyBorder="1" applyAlignment="1">
      <alignment horizontal="center" vertical="center"/>
    </xf>
    <xf numFmtId="0" fontId="36" fillId="31" borderId="0" xfId="0" applyFont="1" applyFill="1" applyBorder="1" applyAlignment="1">
      <alignment horizontal="center" vertical="center"/>
    </xf>
    <xf numFmtId="0" fontId="36" fillId="31" borderId="42" xfId="0" applyFont="1" applyFill="1" applyBorder="1" applyAlignment="1">
      <alignment horizontal="center" vertical="center"/>
    </xf>
    <xf numFmtId="0" fontId="47" fillId="24" borderId="44" xfId="0" applyFont="1" applyFill="1" applyBorder="1" applyAlignment="1">
      <alignment horizontal="center" vertical="center"/>
    </xf>
    <xf numFmtId="0" fontId="34" fillId="24" borderId="68" xfId="0" applyFont="1" applyFill="1" applyBorder="1" applyAlignment="1">
      <alignment horizontal="center"/>
    </xf>
    <xf numFmtId="0" fontId="34" fillId="24" borderId="13" xfId="0" applyFont="1" applyFill="1" applyBorder="1" applyAlignment="1">
      <alignment horizontal="center"/>
    </xf>
    <xf numFmtId="0" fontId="34" fillId="24" borderId="0" xfId="0" applyFont="1" applyFill="1" applyBorder="1" applyAlignment="1">
      <alignment horizontal="left"/>
    </xf>
    <xf numFmtId="0" fontId="34" fillId="24" borderId="42" xfId="0" applyFont="1" applyFill="1" applyBorder="1" applyAlignment="1">
      <alignment horizontal="left"/>
    </xf>
    <xf numFmtId="0" fontId="41" fillId="24" borderId="94" xfId="0" applyFont="1" applyFill="1" applyBorder="1" applyAlignment="1">
      <alignment horizontal="center" vertical="center" shrinkToFit="1"/>
    </xf>
    <xf numFmtId="0" fontId="41" fillId="24" borderId="95" xfId="0" applyFont="1" applyFill="1" applyBorder="1" applyAlignment="1">
      <alignment horizontal="center" vertical="center" shrinkToFit="1"/>
    </xf>
    <xf numFmtId="0" fontId="39" fillId="24" borderId="0" xfId="0" applyFon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41" fillId="24" borderId="96" xfId="0" applyFont="1" applyFill="1" applyBorder="1" applyAlignment="1">
      <alignment horizontal="distributed" vertical="center" indent="2" shrinkToFit="1"/>
    </xf>
    <xf numFmtId="0" fontId="41" fillId="24" borderId="97" xfId="0" applyFont="1" applyFill="1" applyBorder="1" applyAlignment="1">
      <alignment horizontal="distributed" vertical="center" indent="2" shrinkToFit="1"/>
    </xf>
    <xf numFmtId="0" fontId="41" fillId="24" borderId="61" xfId="0" applyFont="1" applyFill="1" applyBorder="1" applyAlignment="1">
      <alignment horizontal="distributed" vertical="center" indent="2" shrinkToFit="1"/>
    </xf>
    <xf numFmtId="0" fontId="41" fillId="24" borderId="98" xfId="0" applyFont="1" applyFill="1" applyBorder="1" applyAlignment="1">
      <alignment horizontal="distributed" vertical="center" indent="2" shrinkToFit="1"/>
    </xf>
    <xf numFmtId="0" fontId="40" fillId="24" borderId="0" xfId="0" applyFont="1" applyFill="1" applyBorder="1" applyAlignment="1">
      <alignment horizontal="center" vertical="center"/>
    </xf>
    <xf numFmtId="0" fontId="40" fillId="24" borderId="54" xfId="0" applyFont="1" applyFill="1" applyBorder="1" applyAlignment="1">
      <alignment horizontal="center" vertical="center"/>
    </xf>
    <xf numFmtId="191" fontId="0" fillId="24" borderId="0" xfId="0" applyNumberFormat="1" applyFont="1" applyFill="1" applyBorder="1" applyAlignment="1">
      <alignment horizontal="right" vertical="center" shrinkToFit="1"/>
    </xf>
    <xf numFmtId="0" fontId="0" fillId="24" borderId="0" xfId="0" applyFill="1" applyBorder="1" applyAlignment="1">
      <alignment/>
    </xf>
    <xf numFmtId="191" fontId="0" fillId="24" borderId="29" xfId="0" applyNumberFormat="1" applyFont="1" applyFill="1" applyBorder="1" applyAlignment="1">
      <alignment horizontal="right" vertical="center" shrinkToFit="1"/>
    </xf>
    <xf numFmtId="0" fontId="0" fillId="24" borderId="29" xfId="0" applyFill="1" applyBorder="1" applyAlignment="1">
      <alignment/>
    </xf>
    <xf numFmtId="0" fontId="47" fillId="24" borderId="0" xfId="0" applyFont="1" applyFill="1" applyBorder="1" applyAlignment="1">
      <alignment horizontal="center" vertical="center"/>
    </xf>
    <xf numFmtId="191" fontId="41" fillId="24" borderId="94" xfId="0" applyNumberFormat="1" applyFont="1" applyFill="1" applyBorder="1" applyAlignment="1">
      <alignment horizontal="right" vertical="center"/>
    </xf>
    <xf numFmtId="191" fontId="41" fillId="24" borderId="63" xfId="0" applyNumberFormat="1" applyFont="1" applyFill="1" applyBorder="1" applyAlignment="1">
      <alignment horizontal="right" vertical="center"/>
    </xf>
    <xf numFmtId="191" fontId="41" fillId="24" borderId="10" xfId="0" applyNumberFormat="1" applyFont="1" applyFill="1" applyBorder="1" applyAlignment="1">
      <alignment horizontal="right" vertical="center"/>
    </xf>
    <xf numFmtId="191" fontId="41" fillId="24" borderId="13" xfId="0" applyNumberFormat="1" applyFont="1" applyFill="1" applyBorder="1" applyAlignment="1">
      <alignment horizontal="right" vertical="center"/>
    </xf>
    <xf numFmtId="191" fontId="41" fillId="24" borderId="51" xfId="0" applyNumberFormat="1" applyFont="1" applyFill="1" applyBorder="1" applyAlignment="1">
      <alignment horizontal="right" vertical="center"/>
    </xf>
    <xf numFmtId="191" fontId="41" fillId="24" borderId="48" xfId="0" applyNumberFormat="1" applyFont="1" applyFill="1" applyBorder="1" applyAlignment="1">
      <alignment horizontal="right" vertical="center"/>
    </xf>
    <xf numFmtId="0" fontId="41" fillId="24" borderId="96" xfId="0" applyFont="1" applyFill="1" applyBorder="1" applyAlignment="1">
      <alignment horizontal="distributed" vertical="center" indent="3" shrinkToFit="1"/>
    </xf>
    <xf numFmtId="0" fontId="41" fillId="24" borderId="10" xfId="0" applyFont="1" applyFill="1" applyBorder="1" applyAlignment="1">
      <alignment horizontal="distributed" vertical="center" indent="3" shrinkToFit="1"/>
    </xf>
    <xf numFmtId="0" fontId="41" fillId="24" borderId="97" xfId="0" applyFont="1" applyFill="1" applyBorder="1" applyAlignment="1">
      <alignment horizontal="distributed" vertical="center" indent="3" shrinkToFit="1"/>
    </xf>
    <xf numFmtId="0" fontId="27" fillId="24" borderId="41" xfId="0" applyFont="1" applyFill="1" applyBorder="1" applyAlignment="1">
      <alignment horizontal="center"/>
    </xf>
    <xf numFmtId="0" fontId="27" fillId="24" borderId="0" xfId="0" applyFont="1" applyFill="1" applyBorder="1" applyAlignment="1">
      <alignment horizontal="center"/>
    </xf>
    <xf numFmtId="0" fontId="27" fillId="24" borderId="42" xfId="0" applyFont="1" applyFill="1" applyBorder="1" applyAlignment="1">
      <alignment horizontal="center"/>
    </xf>
    <xf numFmtId="14" fontId="41" fillId="24" borderId="0" xfId="0" applyNumberFormat="1" applyFont="1" applyFill="1" applyBorder="1" applyAlignment="1">
      <alignment horizontal="left" vertical="center"/>
    </xf>
    <xf numFmtId="0" fontId="41" fillId="24" borderId="0" xfId="0" applyFont="1" applyFill="1" applyBorder="1" applyAlignment="1">
      <alignment horizontal="left" vertical="center"/>
    </xf>
    <xf numFmtId="0" fontId="41" fillId="24" borderId="68" xfId="0" applyFont="1" applyFill="1" applyBorder="1" applyAlignment="1">
      <alignment horizontal="center" vertical="center"/>
    </xf>
    <xf numFmtId="0" fontId="41" fillId="24" borderId="13" xfId="0" applyFont="1" applyFill="1" applyBorder="1" applyAlignment="1">
      <alignment horizontal="center" vertical="center"/>
    </xf>
    <xf numFmtId="0" fontId="41" fillId="24" borderId="98" xfId="0" applyFont="1" applyFill="1" applyBorder="1" applyAlignment="1">
      <alignment horizontal="center" vertical="center"/>
    </xf>
    <xf numFmtId="191" fontId="41" fillId="24" borderId="96" xfId="0" applyNumberFormat="1" applyFont="1" applyFill="1" applyBorder="1" applyAlignment="1">
      <alignment horizontal="right" vertical="center"/>
    </xf>
    <xf numFmtId="191" fontId="41" fillId="24" borderId="61" xfId="0" applyNumberFormat="1" applyFont="1" applyFill="1" applyBorder="1" applyAlignment="1">
      <alignment horizontal="right" vertical="center"/>
    </xf>
    <xf numFmtId="215" fontId="41" fillId="24" borderId="96" xfId="0" applyNumberFormat="1" applyFont="1" applyFill="1" applyBorder="1" applyAlignment="1">
      <alignment horizontal="center" vertical="center" shrinkToFit="1"/>
    </xf>
    <xf numFmtId="215" fontId="41" fillId="24" borderId="97" xfId="0" applyNumberFormat="1" applyFont="1" applyFill="1" applyBorder="1" applyAlignment="1">
      <alignment horizontal="center" vertical="center" shrinkToFit="1"/>
    </xf>
    <xf numFmtId="215" fontId="41" fillId="24" borderId="61" xfId="0" applyNumberFormat="1" applyFont="1" applyFill="1" applyBorder="1" applyAlignment="1">
      <alignment horizontal="center" vertical="center" shrinkToFit="1"/>
    </xf>
    <xf numFmtId="215" fontId="41" fillId="24" borderId="98" xfId="0" applyNumberFormat="1" applyFont="1" applyFill="1" applyBorder="1" applyAlignment="1">
      <alignment horizontal="center" vertical="center" shrinkToFit="1"/>
    </xf>
    <xf numFmtId="215" fontId="41" fillId="24" borderId="99" xfId="0" applyNumberFormat="1" applyFont="1" applyFill="1" applyBorder="1" applyAlignment="1">
      <alignment horizontal="center" vertical="center"/>
    </xf>
    <xf numFmtId="215" fontId="41" fillId="24" borderId="68" xfId="0" applyNumberFormat="1" applyFont="1" applyFill="1" applyBorder="1" applyAlignment="1">
      <alignment horizontal="center" vertical="center"/>
    </xf>
    <xf numFmtId="216" fontId="41" fillId="24" borderId="99" xfId="0" applyNumberFormat="1" applyFont="1" applyFill="1" applyBorder="1" applyAlignment="1">
      <alignment horizontal="center" vertical="center"/>
    </xf>
    <xf numFmtId="216" fontId="41" fillId="24" borderId="68" xfId="0" applyNumberFormat="1" applyFont="1" applyFill="1" applyBorder="1" applyAlignment="1">
      <alignment horizontal="center" vertical="center"/>
    </xf>
    <xf numFmtId="0" fontId="41" fillId="24" borderId="100" xfId="0" applyFont="1" applyFill="1" applyBorder="1" applyAlignment="1">
      <alignment horizontal="center" vertical="center" shrinkToFit="1"/>
    </xf>
    <xf numFmtId="0" fontId="41" fillId="24" borderId="101" xfId="0" applyFont="1" applyFill="1" applyBorder="1" applyAlignment="1">
      <alignment horizontal="center" vertical="center" shrinkToFit="1"/>
    </xf>
    <xf numFmtId="0" fontId="22" fillId="24" borderId="0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/>
    </xf>
    <xf numFmtId="0" fontId="33" fillId="24" borderId="0" xfId="0" applyFont="1" applyFill="1" applyBorder="1" applyAlignment="1">
      <alignment horizontal="center" vertical="center" wrapText="1"/>
    </xf>
    <xf numFmtId="0" fontId="32" fillId="24" borderId="49" xfId="0" applyFont="1" applyFill="1" applyBorder="1" applyAlignment="1">
      <alignment horizontal="distributed" vertical="center" wrapText="1" indent="1"/>
    </xf>
    <xf numFmtId="0" fontId="32" fillId="24" borderId="17" xfId="0" applyFont="1" applyFill="1" applyBorder="1" applyAlignment="1">
      <alignment horizontal="distributed" vertical="center" wrapText="1" indent="1"/>
    </xf>
    <xf numFmtId="0" fontId="32" fillId="24" borderId="18" xfId="0" applyFont="1" applyFill="1" applyBorder="1" applyAlignment="1">
      <alignment horizontal="distributed" vertical="center" wrapText="1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6">
    <dxf>
      <font>
        <color indexed="12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2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2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2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2"/>
      </font>
      <fill>
        <patternFill patternType="none">
          <bgColor indexed="65"/>
        </patternFill>
      </fill>
    </dxf>
    <dxf>
      <font>
        <color auto="1"/>
      </font>
      <fill>
        <patternFill>
          <bgColor indexed="10"/>
        </patternFill>
      </fill>
    </dxf>
    <dxf>
      <font>
        <color indexed="12"/>
      </font>
      <fill>
        <patternFill patternType="none">
          <bgColor indexed="65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rgb="FFFF0000"/>
        </patternFill>
      </fill>
      <border/>
    </dxf>
    <dxf>
      <font>
        <color rgb="FF0000FF"/>
      </font>
      <fill>
        <patternFill patternType="none">
          <bgColor indexed="65"/>
        </patternFill>
      </fill>
      <border/>
    </dxf>
    <dxf>
      <font>
        <color rgb="FFFF0000"/>
      </font>
      <fill>
        <patternFill patternType="none">
          <bgColor indexed="65"/>
        </patternFill>
      </fill>
      <border/>
    </dxf>
    <dxf>
      <font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180975</xdr:colOff>
      <xdr:row>1</xdr:row>
      <xdr:rowOff>76200</xdr:rowOff>
    </xdr:from>
    <xdr:ext cx="1781175" cy="571500"/>
    <xdr:sp>
      <xdr:nvSpPr>
        <xdr:cNvPr id="1" name="Text Box 3"/>
        <xdr:cNvSpPr txBox="1">
          <a:spLocks noChangeArrowheads="1"/>
        </xdr:cNvSpPr>
      </xdr:nvSpPr>
      <xdr:spPr>
        <a:xfrm>
          <a:off x="180975" y="266700"/>
          <a:ext cx="178117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部分を記入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部分は選択してください</a:t>
          </a:r>
        </a:p>
      </xdr:txBody>
    </xdr:sp>
    <xdr:clientData fPrintsWithSheet="0"/>
  </xdr:oneCellAnchor>
  <xdr:twoCellAnchor>
    <xdr:from>
      <xdr:col>0</xdr:col>
      <xdr:colOff>314325</xdr:colOff>
      <xdr:row>1</xdr:row>
      <xdr:rowOff>142875</xdr:rowOff>
    </xdr:from>
    <xdr:to>
      <xdr:col>0</xdr:col>
      <xdr:colOff>447675</xdr:colOff>
      <xdr:row>2</xdr:row>
      <xdr:rowOff>76200</xdr:rowOff>
    </xdr:to>
    <xdr:sp>
      <xdr:nvSpPr>
        <xdr:cNvPr id="2" name="Rectangle 4"/>
        <xdr:cNvSpPr>
          <a:spLocks/>
        </xdr:cNvSpPr>
      </xdr:nvSpPr>
      <xdr:spPr>
        <a:xfrm>
          <a:off x="314325" y="333375"/>
          <a:ext cx="133350" cy="1238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0</xdr:col>
      <xdr:colOff>304800</xdr:colOff>
      <xdr:row>2</xdr:row>
      <xdr:rowOff>247650</xdr:rowOff>
    </xdr:from>
    <xdr:to>
      <xdr:col>0</xdr:col>
      <xdr:colOff>428625</xdr:colOff>
      <xdr:row>3</xdr:row>
      <xdr:rowOff>76200</xdr:rowOff>
    </xdr:to>
    <xdr:sp>
      <xdr:nvSpPr>
        <xdr:cNvPr id="3" name="Rectangle 8"/>
        <xdr:cNvSpPr>
          <a:spLocks/>
        </xdr:cNvSpPr>
      </xdr:nvSpPr>
      <xdr:spPr>
        <a:xfrm>
          <a:off x="304800" y="628650"/>
          <a:ext cx="123825" cy="1143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oneCellAnchor>
    <xdr:from>
      <xdr:col>8</xdr:col>
      <xdr:colOff>361950</xdr:colOff>
      <xdr:row>3</xdr:row>
      <xdr:rowOff>38100</xdr:rowOff>
    </xdr:from>
    <xdr:ext cx="1733550" cy="266700"/>
    <xdr:sp>
      <xdr:nvSpPr>
        <xdr:cNvPr id="4" name="Text Box 39"/>
        <xdr:cNvSpPr txBox="1">
          <a:spLocks noChangeArrowheads="1"/>
        </xdr:cNvSpPr>
      </xdr:nvSpPr>
      <xdr:spPr>
        <a:xfrm>
          <a:off x="6696075" y="704850"/>
          <a:ext cx="1733550" cy="26670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白黒印刷で構いません</a:t>
          </a:r>
        </a:p>
      </xdr:txBody>
    </xdr:sp>
    <xdr:clientData fPrintsWithSheet="0"/>
  </xdr:oneCellAnchor>
  <xdr:oneCellAnchor>
    <xdr:from>
      <xdr:col>3</xdr:col>
      <xdr:colOff>419100</xdr:colOff>
      <xdr:row>12</xdr:row>
      <xdr:rowOff>28575</xdr:rowOff>
    </xdr:from>
    <xdr:ext cx="3019425" cy="219075"/>
    <xdr:sp>
      <xdr:nvSpPr>
        <xdr:cNvPr id="5" name="Text Box 50"/>
        <xdr:cNvSpPr txBox="1">
          <a:spLocks noChangeArrowheads="1"/>
        </xdr:cNvSpPr>
      </xdr:nvSpPr>
      <xdr:spPr>
        <a:xfrm>
          <a:off x="3133725" y="3743325"/>
          <a:ext cx="30194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0" bIns="18288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全体的な実施内容を記入。（別紙１－１に個別に記入。）</a:t>
          </a:r>
        </a:p>
      </xdr:txBody>
    </xdr:sp>
    <xdr:clientData fPrint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257175</xdr:colOff>
      <xdr:row>1</xdr:row>
      <xdr:rowOff>47625</xdr:rowOff>
    </xdr:from>
    <xdr:ext cx="2714625" cy="304800"/>
    <xdr:sp>
      <xdr:nvSpPr>
        <xdr:cNvPr id="1" name="Text Box 1"/>
        <xdr:cNvSpPr txBox="1">
          <a:spLocks noChangeArrowheads="1"/>
        </xdr:cNvSpPr>
      </xdr:nvSpPr>
      <xdr:spPr>
        <a:xfrm>
          <a:off x="257175" y="285750"/>
          <a:ext cx="271462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部分を記入　　　　　部分は選択してください</a:t>
          </a:r>
        </a:p>
      </xdr:txBody>
    </xdr:sp>
    <xdr:clientData fPrintsWithSheet="0"/>
  </xdr:oneCellAnchor>
  <xdr:twoCellAnchor>
    <xdr:from>
      <xdr:col>0</xdr:col>
      <xdr:colOff>419100</xdr:colOff>
      <xdr:row>1</xdr:row>
      <xdr:rowOff>133350</xdr:rowOff>
    </xdr:from>
    <xdr:to>
      <xdr:col>0</xdr:col>
      <xdr:colOff>571500</xdr:colOff>
      <xdr:row>2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419100" y="371475"/>
          <a:ext cx="152400" cy="1333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</xdr:col>
      <xdr:colOff>381000</xdr:colOff>
      <xdr:row>1</xdr:row>
      <xdr:rowOff>123825</xdr:rowOff>
    </xdr:from>
    <xdr:to>
      <xdr:col>1</xdr:col>
      <xdr:colOff>523875</xdr:colOff>
      <xdr:row>2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1447800" y="361950"/>
          <a:ext cx="142875" cy="1428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19</xdr:row>
      <xdr:rowOff>133350</xdr:rowOff>
    </xdr:from>
    <xdr:to>
      <xdr:col>10</xdr:col>
      <xdr:colOff>609600</xdr:colOff>
      <xdr:row>23</xdr:row>
      <xdr:rowOff>9525</xdr:rowOff>
    </xdr:to>
    <xdr:sp>
      <xdr:nvSpPr>
        <xdr:cNvPr id="1" name="Rectangle 6"/>
        <xdr:cNvSpPr>
          <a:spLocks/>
        </xdr:cNvSpPr>
      </xdr:nvSpPr>
      <xdr:spPr>
        <a:xfrm>
          <a:off x="7153275" y="4457700"/>
          <a:ext cx="600075" cy="52387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0</xdr:col>
      <xdr:colOff>28575</xdr:colOff>
      <xdr:row>5</xdr:row>
      <xdr:rowOff>276225</xdr:rowOff>
    </xdr:from>
    <xdr:to>
      <xdr:col>3</xdr:col>
      <xdr:colOff>590550</xdr:colOff>
      <xdr:row>12</xdr:row>
      <xdr:rowOff>66675</xdr:rowOff>
    </xdr:to>
    <xdr:sp>
      <xdr:nvSpPr>
        <xdr:cNvPr id="2" name="AutoShape 7"/>
        <xdr:cNvSpPr>
          <a:spLocks/>
        </xdr:cNvSpPr>
      </xdr:nvSpPr>
      <xdr:spPr>
        <a:xfrm>
          <a:off x="28575" y="1943100"/>
          <a:ext cx="2905125" cy="1314450"/>
        </a:xfrm>
        <a:prstGeom prst="wedgeRectCallout">
          <a:avLst>
            <a:gd name="adj1" fmla="val 67356"/>
            <a:gd name="adj2" fmla="val 35314"/>
          </a:avLst>
        </a:prstGeom>
        <a:solidFill>
          <a:srgbClr val="FFFFFF"/>
        </a:solidFill>
        <a:ln w="9525" cmpd="sng">
          <a:solidFill>
            <a:srgbClr val="00CCFF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宛名が申請団体名であること。</a:t>
          </a:r>
          <a:r>
            <a:rPr lang="en-US" cap="none" sz="1400" b="1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（宛名のない領収書（レシート等）又は、他団体名／個人名の場合は認められない場合もあります。）</a:t>
          </a:r>
        </a:p>
      </xdr:txBody>
    </xdr:sp>
    <xdr:clientData/>
  </xdr:twoCellAnchor>
  <xdr:twoCellAnchor>
    <xdr:from>
      <xdr:col>10</xdr:col>
      <xdr:colOff>47625</xdr:colOff>
      <xdr:row>26</xdr:row>
      <xdr:rowOff>19050</xdr:rowOff>
    </xdr:from>
    <xdr:to>
      <xdr:col>13</xdr:col>
      <xdr:colOff>352425</xdr:colOff>
      <xdr:row>28</xdr:row>
      <xdr:rowOff>133350</xdr:rowOff>
    </xdr:to>
    <xdr:sp>
      <xdr:nvSpPr>
        <xdr:cNvPr id="3" name="AutoShape 8"/>
        <xdr:cNvSpPr>
          <a:spLocks/>
        </xdr:cNvSpPr>
      </xdr:nvSpPr>
      <xdr:spPr>
        <a:xfrm>
          <a:off x="7191375" y="5505450"/>
          <a:ext cx="2362200" cy="476250"/>
        </a:xfrm>
        <a:prstGeom prst="wedgeRectCallout">
          <a:avLst>
            <a:gd name="adj1" fmla="val -38259"/>
            <a:gd name="adj2" fmla="val -162500"/>
          </a:avLst>
        </a:prstGeom>
        <a:solidFill>
          <a:srgbClr val="FFFFFF"/>
        </a:solidFill>
        <a:ln w="9525" cmpd="sng">
          <a:solidFill>
            <a:srgbClr val="00CCFF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相手方の氏名・印鑑があること。</a:t>
          </a:r>
        </a:p>
      </xdr:txBody>
    </xdr:sp>
    <xdr:clientData/>
  </xdr:twoCellAnchor>
  <xdr:twoCellAnchor>
    <xdr:from>
      <xdr:col>1</xdr:col>
      <xdr:colOff>638175</xdr:colOff>
      <xdr:row>18</xdr:row>
      <xdr:rowOff>9525</xdr:rowOff>
    </xdr:from>
    <xdr:to>
      <xdr:col>5</xdr:col>
      <xdr:colOff>419100</xdr:colOff>
      <xdr:row>23</xdr:row>
      <xdr:rowOff>85725</xdr:rowOff>
    </xdr:to>
    <xdr:sp>
      <xdr:nvSpPr>
        <xdr:cNvPr id="4" name="AutoShape 9"/>
        <xdr:cNvSpPr>
          <a:spLocks/>
        </xdr:cNvSpPr>
      </xdr:nvSpPr>
      <xdr:spPr>
        <a:xfrm>
          <a:off x="1323975" y="4171950"/>
          <a:ext cx="2809875" cy="885825"/>
        </a:xfrm>
        <a:prstGeom prst="wedgeRectCallout">
          <a:avLst>
            <a:gd name="adj1" fmla="val 74162"/>
            <a:gd name="adj2" fmla="val -52814"/>
          </a:avLst>
        </a:prstGeom>
        <a:solidFill>
          <a:srgbClr val="FFFFFF"/>
        </a:solidFill>
        <a:ln w="9525" cmpd="sng">
          <a:solidFill>
            <a:srgbClr val="00CCFF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消耗品費の場合は、内訳がわかるもの（納品書等）を別途添付してください。</a:t>
          </a:r>
        </a:p>
      </xdr:txBody>
    </xdr:sp>
    <xdr:clientData/>
  </xdr:twoCellAnchor>
  <xdr:twoCellAnchor>
    <xdr:from>
      <xdr:col>6</xdr:col>
      <xdr:colOff>485775</xdr:colOff>
      <xdr:row>2</xdr:row>
      <xdr:rowOff>95250</xdr:rowOff>
    </xdr:from>
    <xdr:to>
      <xdr:col>10</xdr:col>
      <xdr:colOff>495300</xdr:colOff>
      <xdr:row>4</xdr:row>
      <xdr:rowOff>323850</xdr:rowOff>
    </xdr:to>
    <xdr:sp>
      <xdr:nvSpPr>
        <xdr:cNvPr id="5" name="AutoShape 10"/>
        <xdr:cNvSpPr>
          <a:spLocks/>
        </xdr:cNvSpPr>
      </xdr:nvSpPr>
      <xdr:spPr>
        <a:xfrm>
          <a:off x="4886325" y="762000"/>
          <a:ext cx="2752725" cy="895350"/>
        </a:xfrm>
        <a:prstGeom prst="wedgeRectCallout">
          <a:avLst>
            <a:gd name="adj1" fmla="val 41694"/>
            <a:gd name="adj2" fmla="val 104055"/>
          </a:avLst>
        </a:prstGeom>
        <a:solidFill>
          <a:srgbClr val="FFFFFF"/>
        </a:solidFill>
        <a:ln w="9525" cmpd="sng">
          <a:solidFill>
            <a:srgbClr val="00CCFF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助成対象経費内訳書（別紙２－１）に記入した</a:t>
          </a:r>
          <a:r>
            <a:rPr lang="en-US" cap="none" sz="1200" b="1" i="0" u="none" baseline="0">
              <a:solidFill>
                <a:srgbClr val="000000"/>
              </a:solidFill>
            </a:rPr>
            <a:t>No</a:t>
          </a:r>
          <a:r>
            <a:rPr lang="en-US" cap="none" sz="1200" b="1" i="0" u="none" baseline="0">
              <a:solidFill>
                <a:srgbClr val="000000"/>
              </a:solidFill>
            </a:rPr>
            <a:t>を空いている場所に書き込んでください。</a:t>
          </a:r>
        </a:p>
      </xdr:txBody>
    </xdr:sp>
    <xdr:clientData/>
  </xdr:twoCellAnchor>
  <xdr:twoCellAnchor>
    <xdr:from>
      <xdr:col>5</xdr:col>
      <xdr:colOff>457200</xdr:colOff>
      <xdr:row>66</xdr:row>
      <xdr:rowOff>123825</xdr:rowOff>
    </xdr:from>
    <xdr:to>
      <xdr:col>6</xdr:col>
      <xdr:colOff>66675</xdr:colOff>
      <xdr:row>68</xdr:row>
      <xdr:rowOff>66675</xdr:rowOff>
    </xdr:to>
    <xdr:sp>
      <xdr:nvSpPr>
        <xdr:cNvPr id="6" name="Oval 11"/>
        <xdr:cNvSpPr>
          <a:spLocks/>
        </xdr:cNvSpPr>
      </xdr:nvSpPr>
      <xdr:spPr>
        <a:xfrm>
          <a:off x="4171950" y="12820650"/>
          <a:ext cx="295275" cy="26670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19050</xdr:colOff>
      <xdr:row>5</xdr:row>
      <xdr:rowOff>19050</xdr:rowOff>
    </xdr:from>
    <xdr:ext cx="1000125" cy="314325"/>
    <xdr:sp>
      <xdr:nvSpPr>
        <xdr:cNvPr id="7" name="Text Box 12"/>
        <xdr:cNvSpPr txBox="1">
          <a:spLocks noChangeArrowheads="1"/>
        </xdr:cNvSpPr>
      </xdr:nvSpPr>
      <xdr:spPr>
        <a:xfrm>
          <a:off x="3048000" y="1685925"/>
          <a:ext cx="10001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&lt;</a:t>
          </a:r>
          <a:r>
            <a:rPr lang="en-US" cap="none" sz="2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例</a:t>
          </a:r>
          <a:r>
            <a:rPr lang="en-US" cap="none" sz="2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2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&gt;</a:t>
          </a:r>
        </a:p>
      </xdr:txBody>
    </xdr:sp>
    <xdr:clientData/>
  </xdr:oneCellAnchor>
  <xdr:oneCellAnchor>
    <xdr:from>
      <xdr:col>1</xdr:col>
      <xdr:colOff>19050</xdr:colOff>
      <xdr:row>35</xdr:row>
      <xdr:rowOff>47625</xdr:rowOff>
    </xdr:from>
    <xdr:ext cx="933450" cy="342900"/>
    <xdr:sp>
      <xdr:nvSpPr>
        <xdr:cNvPr id="8" name="Text Box 13"/>
        <xdr:cNvSpPr txBox="1">
          <a:spLocks noChangeArrowheads="1"/>
        </xdr:cNvSpPr>
      </xdr:nvSpPr>
      <xdr:spPr>
        <a:xfrm>
          <a:off x="704850" y="7096125"/>
          <a:ext cx="9334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&lt;</a:t>
          </a:r>
          <a:r>
            <a:rPr lang="en-US" cap="none" sz="2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例２</a:t>
          </a:r>
          <a:r>
            <a:rPr lang="en-US" cap="none" sz="2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&gt;</a:t>
          </a:r>
        </a:p>
      </xdr:txBody>
    </xdr:sp>
    <xdr:clientData/>
  </xdr:oneCellAnchor>
  <xdr:twoCellAnchor>
    <xdr:from>
      <xdr:col>9</xdr:col>
      <xdr:colOff>314325</xdr:colOff>
      <xdr:row>43</xdr:row>
      <xdr:rowOff>9525</xdr:rowOff>
    </xdr:from>
    <xdr:to>
      <xdr:col>13</xdr:col>
      <xdr:colOff>219075</xdr:colOff>
      <xdr:row>47</xdr:row>
      <xdr:rowOff>47625</xdr:rowOff>
    </xdr:to>
    <xdr:sp>
      <xdr:nvSpPr>
        <xdr:cNvPr id="9" name="AutoShape 14"/>
        <xdr:cNvSpPr>
          <a:spLocks/>
        </xdr:cNvSpPr>
      </xdr:nvSpPr>
      <xdr:spPr>
        <a:xfrm>
          <a:off x="6772275" y="8696325"/>
          <a:ext cx="2647950" cy="876300"/>
        </a:xfrm>
        <a:prstGeom prst="wedgeRectCallout">
          <a:avLst>
            <a:gd name="adj1" fmla="val -91009"/>
            <a:gd name="adj2" fmla="val 82393"/>
          </a:avLst>
        </a:prstGeom>
        <a:solidFill>
          <a:srgbClr val="FFFFFF"/>
        </a:solidFill>
        <a:ln w="9525" cmpd="sng">
          <a:solidFill>
            <a:srgbClr val="00CCFF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助成対象経費限度額を超える場合は、助成対象経費と対象外経費の配分がわかるようにしてください。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180975</xdr:colOff>
      <xdr:row>1</xdr:row>
      <xdr:rowOff>76200</xdr:rowOff>
    </xdr:from>
    <xdr:ext cx="1609725" cy="571500"/>
    <xdr:sp>
      <xdr:nvSpPr>
        <xdr:cNvPr id="1" name="Text Box 2"/>
        <xdr:cNvSpPr txBox="1">
          <a:spLocks noChangeArrowheads="1"/>
        </xdr:cNvSpPr>
      </xdr:nvSpPr>
      <xdr:spPr>
        <a:xfrm>
          <a:off x="180975" y="266700"/>
          <a:ext cx="160972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部分を記入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部分は選択してください</a:t>
          </a:r>
        </a:p>
      </xdr:txBody>
    </xdr:sp>
    <xdr:clientData fPrintsWithSheet="0"/>
  </xdr:oneCellAnchor>
  <xdr:twoCellAnchor>
    <xdr:from>
      <xdr:col>0</xdr:col>
      <xdr:colOff>314325</xdr:colOff>
      <xdr:row>1</xdr:row>
      <xdr:rowOff>142875</xdr:rowOff>
    </xdr:from>
    <xdr:to>
      <xdr:col>0</xdr:col>
      <xdr:colOff>447675</xdr:colOff>
      <xdr:row>2</xdr:row>
      <xdr:rowOff>76200</xdr:rowOff>
    </xdr:to>
    <xdr:sp>
      <xdr:nvSpPr>
        <xdr:cNvPr id="2" name="Rectangle 3"/>
        <xdr:cNvSpPr>
          <a:spLocks/>
        </xdr:cNvSpPr>
      </xdr:nvSpPr>
      <xdr:spPr>
        <a:xfrm>
          <a:off x="314325" y="333375"/>
          <a:ext cx="133350" cy="1238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0</xdr:col>
      <xdr:colOff>304800</xdr:colOff>
      <xdr:row>2</xdr:row>
      <xdr:rowOff>247650</xdr:rowOff>
    </xdr:from>
    <xdr:to>
      <xdr:col>0</xdr:col>
      <xdr:colOff>428625</xdr:colOff>
      <xdr:row>3</xdr:row>
      <xdr:rowOff>76200</xdr:rowOff>
    </xdr:to>
    <xdr:sp>
      <xdr:nvSpPr>
        <xdr:cNvPr id="3" name="Rectangle 5"/>
        <xdr:cNvSpPr>
          <a:spLocks/>
        </xdr:cNvSpPr>
      </xdr:nvSpPr>
      <xdr:spPr>
        <a:xfrm>
          <a:off x="304800" y="628650"/>
          <a:ext cx="123825" cy="1143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oneCellAnchor>
    <xdr:from>
      <xdr:col>8</xdr:col>
      <xdr:colOff>361950</xdr:colOff>
      <xdr:row>3</xdr:row>
      <xdr:rowOff>47625</xdr:rowOff>
    </xdr:from>
    <xdr:ext cx="1552575" cy="400050"/>
    <xdr:sp>
      <xdr:nvSpPr>
        <xdr:cNvPr id="4" name="Text Box 14"/>
        <xdr:cNvSpPr txBox="1">
          <a:spLocks noChangeArrowheads="1"/>
        </xdr:cNvSpPr>
      </xdr:nvSpPr>
      <xdr:spPr>
        <a:xfrm>
          <a:off x="6696075" y="714375"/>
          <a:ext cx="1552575" cy="40005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白黒印刷で構いません</a:t>
          </a:r>
        </a:p>
      </xdr:txBody>
    </xdr:sp>
    <xdr:clientData fPrintsWithSheet="0"/>
  </xdr:oneCellAnchor>
  <xdr:oneCellAnchor>
    <xdr:from>
      <xdr:col>2</xdr:col>
      <xdr:colOff>895350</xdr:colOff>
      <xdr:row>12</xdr:row>
      <xdr:rowOff>95250</xdr:rowOff>
    </xdr:from>
    <xdr:ext cx="3019425" cy="180975"/>
    <xdr:sp>
      <xdr:nvSpPr>
        <xdr:cNvPr id="5" name="Text Box 17"/>
        <xdr:cNvSpPr txBox="1">
          <a:spLocks noChangeArrowheads="1"/>
        </xdr:cNvSpPr>
      </xdr:nvSpPr>
      <xdr:spPr>
        <a:xfrm>
          <a:off x="2705100" y="3810000"/>
          <a:ext cx="30194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全体的な実施内容を記入。（別紙１－１に個別に記入。）</a:t>
          </a:r>
        </a:p>
      </xdr:txBody>
    </xdr:sp>
    <xdr:clientData fPrintsWithSheet="0"/>
  </xdr:oneCellAnchor>
  <xdr:twoCellAnchor>
    <xdr:from>
      <xdr:col>2</xdr:col>
      <xdr:colOff>504825</xdr:colOff>
      <xdr:row>22</xdr:row>
      <xdr:rowOff>257175</xdr:rowOff>
    </xdr:from>
    <xdr:to>
      <xdr:col>6</xdr:col>
      <xdr:colOff>790575</xdr:colOff>
      <xdr:row>23</xdr:row>
      <xdr:rowOff>47625</xdr:rowOff>
    </xdr:to>
    <xdr:sp>
      <xdr:nvSpPr>
        <xdr:cNvPr id="6" name="フローチャート : 代替処理 2"/>
        <xdr:cNvSpPr>
          <a:spLocks/>
        </xdr:cNvSpPr>
      </xdr:nvSpPr>
      <xdr:spPr>
        <a:xfrm>
          <a:off x="2314575" y="11401425"/>
          <a:ext cx="3905250" cy="647700"/>
        </a:xfrm>
        <a:prstGeom prst="flowChartAlternateProcess">
          <a:avLst/>
        </a:prstGeom>
        <a:solidFill>
          <a:srgbClr val="FCD5B5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項</a:t>
          </a:r>
          <a:r>
            <a:rPr lang="en-US" cap="none" sz="1450" b="1" i="0" u="none" baseline="0">
              <a:solidFill>
                <a:srgbClr val="000000"/>
              </a:solidFill>
            </a:rPr>
            <a:t> </a:t>
          </a:r>
          <a:r>
            <a:rPr lang="en-US" cap="none" sz="14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目</a:t>
          </a:r>
          <a:r>
            <a:rPr lang="en-US" cap="none" sz="1450" b="1" i="0" u="none" baseline="0">
              <a:solidFill>
                <a:srgbClr val="000000"/>
              </a:solidFill>
            </a:rPr>
            <a:t> </a:t>
          </a:r>
          <a:r>
            <a:rPr lang="en-US" cap="none" sz="14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</a:t>
          </a:r>
          <a:r>
            <a:rPr lang="en-US" cap="none" sz="1450" b="1" i="0" u="none" baseline="0">
              <a:solidFill>
                <a:srgbClr val="000000"/>
              </a:solidFill>
            </a:rPr>
            <a:t> </a:t>
          </a:r>
          <a:r>
            <a:rPr lang="en-US" cap="none" sz="14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</a:t>
          </a:r>
          <a:r>
            <a:rPr lang="en-US" cap="none" sz="1450" b="1" i="0" u="none" baseline="0">
              <a:solidFill>
                <a:srgbClr val="000000"/>
              </a:solidFill>
            </a:rPr>
            <a:t> </a:t>
          </a:r>
          <a:r>
            <a:rPr lang="en-US" cap="none" sz="14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</a:t>
          </a:r>
          <a:r>
            <a:rPr lang="en-US" cap="none" sz="1450" b="1" i="0" u="none" baseline="0">
              <a:solidFill>
                <a:srgbClr val="000000"/>
              </a:solidFill>
            </a:rPr>
            <a:t> </a:t>
          </a:r>
          <a:r>
            <a:rPr lang="en-US" cap="none" sz="14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詳</a:t>
          </a:r>
          <a:r>
            <a:rPr lang="en-US" cap="none" sz="1450" b="1" i="0" u="none" baseline="0">
              <a:solidFill>
                <a:srgbClr val="000000"/>
              </a:solidFill>
            </a:rPr>
            <a:t> </a:t>
          </a:r>
          <a:r>
            <a:rPr lang="en-US" cap="none" sz="14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</a:t>
          </a:r>
          <a:r>
            <a:rPr lang="en-US" cap="none" sz="1450" b="1" i="0" u="none" baseline="0">
              <a:solidFill>
                <a:srgbClr val="000000"/>
              </a:solidFill>
            </a:rPr>
            <a:t> </a:t>
          </a:r>
          <a:r>
            <a:rPr lang="en-US" cap="none" sz="14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く</a:t>
          </a:r>
          <a:r>
            <a:rPr lang="en-US" cap="none" sz="1450" b="1" i="0" u="none" baseline="0">
              <a:solidFill>
                <a:srgbClr val="000000"/>
              </a:solidFill>
            </a:rPr>
            <a:t> </a:t>
          </a:r>
          <a:r>
            <a:rPr lang="en-US" cap="none" sz="14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</a:t>
          </a:r>
          <a:r>
            <a:rPr lang="en-US" cap="none" sz="1450" b="1" i="0" u="none" baseline="0">
              <a:solidFill>
                <a:srgbClr val="000000"/>
              </a:solidFill>
            </a:rPr>
            <a:t> </a:t>
          </a:r>
          <a:r>
            <a:rPr lang="en-US" cap="none" sz="14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</a:t>
          </a:r>
          <a:r>
            <a:rPr lang="en-US" cap="none" sz="1450" b="1" i="0" u="none" baseline="0">
              <a:solidFill>
                <a:srgbClr val="000000"/>
              </a:solidFill>
            </a:rPr>
            <a:t> </a:t>
          </a:r>
          <a:r>
            <a:rPr lang="en-US" cap="none" sz="14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</a:t>
          </a:r>
          <a:r>
            <a:rPr lang="en-US" cap="none" sz="1450" b="1" i="0" u="none" baseline="0">
              <a:solidFill>
                <a:srgbClr val="000000"/>
              </a:solidFill>
            </a:rPr>
            <a:t> </a:t>
          </a:r>
          <a:r>
            <a:rPr lang="en-US" cap="none" sz="14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て</a:t>
          </a:r>
          <a:r>
            <a:rPr lang="en-US" cap="none" sz="1450" b="1" i="0" u="none" baseline="0">
              <a:solidFill>
                <a:srgbClr val="000000"/>
              </a:solidFill>
            </a:rPr>
            <a:t> </a:t>
          </a:r>
          <a:r>
            <a:rPr lang="en-US" cap="none" sz="14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く</a:t>
          </a:r>
          <a:r>
            <a:rPr lang="en-US" cap="none" sz="1450" b="1" i="0" u="none" baseline="0">
              <a:solidFill>
                <a:srgbClr val="000000"/>
              </a:solidFill>
            </a:rPr>
            <a:t> </a:t>
          </a:r>
          <a:r>
            <a:rPr lang="en-US" cap="none" sz="14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だ</a:t>
          </a:r>
          <a:r>
            <a:rPr lang="en-US" cap="none" sz="1450" b="1" i="0" u="none" baseline="0">
              <a:solidFill>
                <a:srgbClr val="000000"/>
              </a:solidFill>
            </a:rPr>
            <a:t> </a:t>
          </a:r>
          <a:r>
            <a:rPr lang="en-US" cap="none" sz="14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さ</a:t>
          </a:r>
          <a:r>
            <a:rPr lang="en-US" cap="none" sz="1450" b="1" i="0" u="none" baseline="0">
              <a:solidFill>
                <a:srgbClr val="000000"/>
              </a:solidFill>
            </a:rPr>
            <a:t> </a:t>
          </a:r>
          <a:r>
            <a:rPr lang="en-US" cap="none" sz="14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</a:t>
          </a:r>
          <a:r>
            <a:rPr lang="en-US" cap="none" sz="1450" b="1" i="0" u="none" baseline="0">
              <a:solidFill>
                <a:srgbClr val="000000"/>
              </a:solidFill>
            </a:rPr>
            <a:t> </a:t>
          </a:r>
          <a:r>
            <a:rPr lang="en-US" cap="none" sz="14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114300</xdr:colOff>
      <xdr:row>1</xdr:row>
      <xdr:rowOff>47625</xdr:rowOff>
    </xdr:from>
    <xdr:ext cx="1866900" cy="266700"/>
    <xdr:sp>
      <xdr:nvSpPr>
        <xdr:cNvPr id="1" name="Text Box 1"/>
        <xdr:cNvSpPr txBox="1">
          <a:spLocks noChangeArrowheads="1"/>
        </xdr:cNvSpPr>
      </xdr:nvSpPr>
      <xdr:spPr>
        <a:xfrm>
          <a:off x="114300" y="333375"/>
          <a:ext cx="18669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部分を記入してください</a:t>
          </a:r>
        </a:p>
      </xdr:txBody>
    </xdr:sp>
    <xdr:clientData fPrintsWithSheet="0"/>
  </xdr:oneCellAnchor>
  <xdr:twoCellAnchor>
    <xdr:from>
      <xdr:col>0</xdr:col>
      <xdr:colOff>285750</xdr:colOff>
      <xdr:row>1</xdr:row>
      <xdr:rowOff>114300</xdr:rowOff>
    </xdr:from>
    <xdr:to>
      <xdr:col>0</xdr:col>
      <xdr:colOff>438150</xdr:colOff>
      <xdr:row>1</xdr:row>
      <xdr:rowOff>247650</xdr:rowOff>
    </xdr:to>
    <xdr:sp>
      <xdr:nvSpPr>
        <xdr:cNvPr id="2" name="Rectangle 2"/>
        <xdr:cNvSpPr>
          <a:spLocks/>
        </xdr:cNvSpPr>
      </xdr:nvSpPr>
      <xdr:spPr>
        <a:xfrm>
          <a:off x="285750" y="400050"/>
          <a:ext cx="152400" cy="1333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oneCellAnchor>
    <xdr:from>
      <xdr:col>8</xdr:col>
      <xdr:colOff>200025</xdr:colOff>
      <xdr:row>0</xdr:row>
      <xdr:rowOff>104775</xdr:rowOff>
    </xdr:from>
    <xdr:ext cx="2028825" cy="400050"/>
    <xdr:sp>
      <xdr:nvSpPr>
        <xdr:cNvPr id="3" name="Text Box 8"/>
        <xdr:cNvSpPr txBox="1">
          <a:spLocks noChangeArrowheads="1"/>
        </xdr:cNvSpPr>
      </xdr:nvSpPr>
      <xdr:spPr>
        <a:xfrm>
          <a:off x="6619875" y="104775"/>
          <a:ext cx="2028825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必要に応じ、行を挿入または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行の高さを調整。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114300</xdr:colOff>
      <xdr:row>1</xdr:row>
      <xdr:rowOff>47625</xdr:rowOff>
    </xdr:from>
    <xdr:ext cx="1866900" cy="266700"/>
    <xdr:sp>
      <xdr:nvSpPr>
        <xdr:cNvPr id="1" name="Text Box 1"/>
        <xdr:cNvSpPr txBox="1">
          <a:spLocks noChangeArrowheads="1"/>
        </xdr:cNvSpPr>
      </xdr:nvSpPr>
      <xdr:spPr>
        <a:xfrm>
          <a:off x="114300" y="333375"/>
          <a:ext cx="18669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部分を記入してください</a:t>
          </a:r>
        </a:p>
      </xdr:txBody>
    </xdr:sp>
    <xdr:clientData fPrintsWithSheet="0"/>
  </xdr:oneCellAnchor>
  <xdr:twoCellAnchor>
    <xdr:from>
      <xdr:col>0</xdr:col>
      <xdr:colOff>285750</xdr:colOff>
      <xdr:row>1</xdr:row>
      <xdr:rowOff>114300</xdr:rowOff>
    </xdr:from>
    <xdr:to>
      <xdr:col>0</xdr:col>
      <xdr:colOff>438150</xdr:colOff>
      <xdr:row>1</xdr:row>
      <xdr:rowOff>247650</xdr:rowOff>
    </xdr:to>
    <xdr:sp>
      <xdr:nvSpPr>
        <xdr:cNvPr id="2" name="Rectangle 2"/>
        <xdr:cNvSpPr>
          <a:spLocks/>
        </xdr:cNvSpPr>
      </xdr:nvSpPr>
      <xdr:spPr>
        <a:xfrm>
          <a:off x="285750" y="400050"/>
          <a:ext cx="152400" cy="1333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oneCellAnchor>
    <xdr:from>
      <xdr:col>8</xdr:col>
      <xdr:colOff>152400</xdr:colOff>
      <xdr:row>0</xdr:row>
      <xdr:rowOff>114300</xdr:rowOff>
    </xdr:from>
    <xdr:ext cx="2057400" cy="381000"/>
    <xdr:sp>
      <xdr:nvSpPr>
        <xdr:cNvPr id="3" name="Text Box 5"/>
        <xdr:cNvSpPr txBox="1">
          <a:spLocks noChangeArrowheads="1"/>
        </xdr:cNvSpPr>
      </xdr:nvSpPr>
      <xdr:spPr>
        <a:xfrm>
          <a:off x="6572250" y="114300"/>
          <a:ext cx="20574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必要に応じ、行を挿入または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行の高さを調整。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457200</xdr:colOff>
      <xdr:row>1</xdr:row>
      <xdr:rowOff>47625</xdr:rowOff>
    </xdr:from>
    <xdr:ext cx="3705225" cy="666750"/>
    <xdr:sp>
      <xdr:nvSpPr>
        <xdr:cNvPr id="1" name="Text Box 30"/>
        <xdr:cNvSpPr txBox="1">
          <a:spLocks noChangeArrowheads="1"/>
        </xdr:cNvSpPr>
      </xdr:nvSpPr>
      <xdr:spPr>
        <a:xfrm>
          <a:off x="695325" y="190500"/>
          <a:ext cx="37052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部分を記入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予算額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には提出済収支予算書の額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変更申請をした場合は変更収支予算書の額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を記入ください</a:t>
          </a:r>
        </a:p>
      </xdr:txBody>
    </xdr:sp>
    <xdr:clientData fPrintsWithSheet="0"/>
  </xdr:oneCellAnchor>
  <xdr:twoCellAnchor>
    <xdr:from>
      <xdr:col>7</xdr:col>
      <xdr:colOff>647700</xdr:colOff>
      <xdr:row>28</xdr:row>
      <xdr:rowOff>0</xdr:rowOff>
    </xdr:from>
    <xdr:to>
      <xdr:col>7</xdr:col>
      <xdr:colOff>647700</xdr:colOff>
      <xdr:row>29</xdr:row>
      <xdr:rowOff>171450</xdr:rowOff>
    </xdr:to>
    <xdr:sp>
      <xdr:nvSpPr>
        <xdr:cNvPr id="2" name="Line 6"/>
        <xdr:cNvSpPr>
          <a:spLocks/>
        </xdr:cNvSpPr>
      </xdr:nvSpPr>
      <xdr:spPr>
        <a:xfrm>
          <a:off x="6181725" y="6429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590550</xdr:colOff>
      <xdr:row>1</xdr:row>
      <xdr:rowOff>114300</xdr:rowOff>
    </xdr:from>
    <xdr:to>
      <xdr:col>1</xdr:col>
      <xdr:colOff>733425</xdr:colOff>
      <xdr:row>2</xdr:row>
      <xdr:rowOff>95250</xdr:rowOff>
    </xdr:to>
    <xdr:sp>
      <xdr:nvSpPr>
        <xdr:cNvPr id="3" name="Rectangle 18"/>
        <xdr:cNvSpPr>
          <a:spLocks/>
        </xdr:cNvSpPr>
      </xdr:nvSpPr>
      <xdr:spPr>
        <a:xfrm>
          <a:off x="828675" y="257175"/>
          <a:ext cx="142875" cy="1714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</xdr:col>
      <xdr:colOff>609600</xdr:colOff>
      <xdr:row>3</xdr:row>
      <xdr:rowOff>104775</xdr:rowOff>
    </xdr:from>
    <xdr:to>
      <xdr:col>1</xdr:col>
      <xdr:colOff>742950</xdr:colOff>
      <xdr:row>4</xdr:row>
      <xdr:rowOff>95250</xdr:rowOff>
    </xdr:to>
    <xdr:sp>
      <xdr:nvSpPr>
        <xdr:cNvPr id="4" name="Rectangle 31" descr="25%"/>
        <xdr:cNvSpPr>
          <a:spLocks/>
        </xdr:cNvSpPr>
      </xdr:nvSpPr>
      <xdr:spPr>
        <a:xfrm>
          <a:off x="847725" y="581025"/>
          <a:ext cx="133350" cy="133350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13</xdr:col>
      <xdr:colOff>38100</xdr:colOff>
      <xdr:row>7</xdr:row>
      <xdr:rowOff>19050</xdr:rowOff>
    </xdr:from>
    <xdr:to>
      <xdr:col>14</xdr:col>
      <xdr:colOff>133350</xdr:colOff>
      <xdr:row>9</xdr:row>
      <xdr:rowOff>114300</xdr:rowOff>
    </xdr:to>
    <xdr:sp>
      <xdr:nvSpPr>
        <xdr:cNvPr id="5" name="爆発 2 6"/>
        <xdr:cNvSpPr>
          <a:spLocks/>
        </xdr:cNvSpPr>
      </xdr:nvSpPr>
      <xdr:spPr>
        <a:xfrm>
          <a:off x="10772775" y="1162050"/>
          <a:ext cx="962025" cy="571500"/>
        </a:xfrm>
        <a:prstGeom prst="irregularSeal2">
          <a:avLst/>
        </a:prstGeom>
        <a:solidFill>
          <a:srgbClr val="FFFF00"/>
        </a:solidFill>
        <a:ln w="2540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ヒント</a:t>
          </a:r>
        </a:p>
      </xdr:txBody>
    </xdr:sp>
    <xdr:clientData/>
  </xdr:twoCellAnchor>
  <xdr:twoCellAnchor>
    <xdr:from>
      <xdr:col>5</xdr:col>
      <xdr:colOff>847725</xdr:colOff>
      <xdr:row>31</xdr:row>
      <xdr:rowOff>47625</xdr:rowOff>
    </xdr:from>
    <xdr:to>
      <xdr:col>7</xdr:col>
      <xdr:colOff>76200</xdr:colOff>
      <xdr:row>33</xdr:row>
      <xdr:rowOff>123825</xdr:rowOff>
    </xdr:to>
    <xdr:sp>
      <xdr:nvSpPr>
        <xdr:cNvPr id="6" name="爆発 2 11"/>
        <xdr:cNvSpPr>
          <a:spLocks/>
        </xdr:cNvSpPr>
      </xdr:nvSpPr>
      <xdr:spPr>
        <a:xfrm>
          <a:off x="4648200" y="7000875"/>
          <a:ext cx="962025" cy="571500"/>
        </a:xfrm>
        <a:prstGeom prst="irregularSeal2">
          <a:avLst/>
        </a:prstGeom>
        <a:solidFill>
          <a:srgbClr val="FFFF00"/>
        </a:solidFill>
        <a:ln w="2540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ヒント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457200</xdr:colOff>
      <xdr:row>1</xdr:row>
      <xdr:rowOff>47625</xdr:rowOff>
    </xdr:from>
    <xdr:ext cx="3762375" cy="666750"/>
    <xdr:sp>
      <xdr:nvSpPr>
        <xdr:cNvPr id="1" name="Text Box 1"/>
        <xdr:cNvSpPr txBox="1">
          <a:spLocks noChangeArrowheads="1"/>
        </xdr:cNvSpPr>
      </xdr:nvSpPr>
      <xdr:spPr>
        <a:xfrm>
          <a:off x="695325" y="209550"/>
          <a:ext cx="376237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部分を記入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予算額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には提出済収支予算書の額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変更申請をした場合は変更収支予算書の額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を記入ください</a:t>
          </a:r>
        </a:p>
      </xdr:txBody>
    </xdr:sp>
    <xdr:clientData fPrintsWithSheet="0"/>
  </xdr:oneCellAnchor>
  <xdr:twoCellAnchor>
    <xdr:from>
      <xdr:col>7</xdr:col>
      <xdr:colOff>647700</xdr:colOff>
      <xdr:row>28</xdr:row>
      <xdr:rowOff>0</xdr:rowOff>
    </xdr:from>
    <xdr:to>
      <xdr:col>7</xdr:col>
      <xdr:colOff>647700</xdr:colOff>
      <xdr:row>29</xdr:row>
      <xdr:rowOff>171450</xdr:rowOff>
    </xdr:to>
    <xdr:sp>
      <xdr:nvSpPr>
        <xdr:cNvPr id="2" name="Line 2"/>
        <xdr:cNvSpPr>
          <a:spLocks/>
        </xdr:cNvSpPr>
      </xdr:nvSpPr>
      <xdr:spPr>
        <a:xfrm>
          <a:off x="6181725" y="6486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590550</xdr:colOff>
      <xdr:row>1</xdr:row>
      <xdr:rowOff>114300</xdr:rowOff>
    </xdr:from>
    <xdr:to>
      <xdr:col>1</xdr:col>
      <xdr:colOff>733425</xdr:colOff>
      <xdr:row>2</xdr:row>
      <xdr:rowOff>95250</xdr:rowOff>
    </xdr:to>
    <xdr:sp>
      <xdr:nvSpPr>
        <xdr:cNvPr id="3" name="Rectangle 4"/>
        <xdr:cNvSpPr>
          <a:spLocks/>
        </xdr:cNvSpPr>
      </xdr:nvSpPr>
      <xdr:spPr>
        <a:xfrm>
          <a:off x="828675" y="276225"/>
          <a:ext cx="142875" cy="2095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</xdr:col>
      <xdr:colOff>609600</xdr:colOff>
      <xdr:row>3</xdr:row>
      <xdr:rowOff>104775</xdr:rowOff>
    </xdr:from>
    <xdr:to>
      <xdr:col>1</xdr:col>
      <xdr:colOff>742950</xdr:colOff>
      <xdr:row>4</xdr:row>
      <xdr:rowOff>95250</xdr:rowOff>
    </xdr:to>
    <xdr:sp>
      <xdr:nvSpPr>
        <xdr:cNvPr id="4" name="Rectangle 8" descr="25%"/>
        <xdr:cNvSpPr>
          <a:spLocks/>
        </xdr:cNvSpPr>
      </xdr:nvSpPr>
      <xdr:spPr>
        <a:xfrm>
          <a:off x="847725" y="638175"/>
          <a:ext cx="133350" cy="133350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13</xdr:col>
      <xdr:colOff>57150</xdr:colOff>
      <xdr:row>7</xdr:row>
      <xdr:rowOff>38100</xdr:rowOff>
    </xdr:from>
    <xdr:to>
      <xdr:col>14</xdr:col>
      <xdr:colOff>85725</xdr:colOff>
      <xdr:row>9</xdr:row>
      <xdr:rowOff>95250</xdr:rowOff>
    </xdr:to>
    <xdr:sp>
      <xdr:nvSpPr>
        <xdr:cNvPr id="5" name="爆発 2 6"/>
        <xdr:cNvSpPr>
          <a:spLocks/>
        </xdr:cNvSpPr>
      </xdr:nvSpPr>
      <xdr:spPr>
        <a:xfrm>
          <a:off x="10791825" y="1238250"/>
          <a:ext cx="895350" cy="533400"/>
        </a:xfrm>
        <a:prstGeom prst="irregularSeal2">
          <a:avLst/>
        </a:prstGeom>
        <a:solidFill>
          <a:srgbClr val="FFFF00"/>
        </a:solidFill>
        <a:ln w="2540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ヒント</a:t>
          </a:r>
        </a:p>
      </xdr:txBody>
    </xdr:sp>
    <xdr:clientData/>
  </xdr:twoCellAnchor>
  <xdr:twoCellAnchor>
    <xdr:from>
      <xdr:col>6</xdr:col>
      <xdr:colOff>28575</xdr:colOff>
      <xdr:row>31</xdr:row>
      <xdr:rowOff>104775</xdr:rowOff>
    </xdr:from>
    <xdr:to>
      <xdr:col>7</xdr:col>
      <xdr:colOff>57150</xdr:colOff>
      <xdr:row>33</xdr:row>
      <xdr:rowOff>142875</xdr:rowOff>
    </xdr:to>
    <xdr:sp>
      <xdr:nvSpPr>
        <xdr:cNvPr id="6" name="爆発 2 7"/>
        <xdr:cNvSpPr>
          <a:spLocks/>
        </xdr:cNvSpPr>
      </xdr:nvSpPr>
      <xdr:spPr>
        <a:xfrm>
          <a:off x="4695825" y="7115175"/>
          <a:ext cx="895350" cy="533400"/>
        </a:xfrm>
        <a:prstGeom prst="irregularSeal2">
          <a:avLst/>
        </a:prstGeom>
        <a:solidFill>
          <a:srgbClr val="FFFF00"/>
        </a:solidFill>
        <a:ln w="2540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ヒント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257175</xdr:colOff>
      <xdr:row>1</xdr:row>
      <xdr:rowOff>47625</xdr:rowOff>
    </xdr:from>
    <xdr:ext cx="2486025" cy="304800"/>
    <xdr:sp>
      <xdr:nvSpPr>
        <xdr:cNvPr id="1" name="Text Box 25"/>
        <xdr:cNvSpPr txBox="1">
          <a:spLocks noChangeArrowheads="1"/>
        </xdr:cNvSpPr>
      </xdr:nvSpPr>
      <xdr:spPr>
        <a:xfrm>
          <a:off x="257175" y="285750"/>
          <a:ext cx="248602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部分を記入　　　　　部分は選択してください</a:t>
          </a:r>
        </a:p>
      </xdr:txBody>
    </xdr:sp>
    <xdr:clientData fPrintsWithSheet="0"/>
  </xdr:oneCellAnchor>
  <xdr:twoCellAnchor>
    <xdr:from>
      <xdr:col>0</xdr:col>
      <xdr:colOff>361950</xdr:colOff>
      <xdr:row>1</xdr:row>
      <xdr:rowOff>123825</xdr:rowOff>
    </xdr:from>
    <xdr:to>
      <xdr:col>0</xdr:col>
      <xdr:colOff>514350</xdr:colOff>
      <xdr:row>2</xdr:row>
      <xdr:rowOff>19050</xdr:rowOff>
    </xdr:to>
    <xdr:sp>
      <xdr:nvSpPr>
        <xdr:cNvPr id="2" name="Rectangle 18"/>
        <xdr:cNvSpPr>
          <a:spLocks/>
        </xdr:cNvSpPr>
      </xdr:nvSpPr>
      <xdr:spPr>
        <a:xfrm>
          <a:off x="361950" y="361950"/>
          <a:ext cx="152400" cy="1333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</xdr:col>
      <xdr:colOff>219075</xdr:colOff>
      <xdr:row>1</xdr:row>
      <xdr:rowOff>123825</xdr:rowOff>
    </xdr:from>
    <xdr:to>
      <xdr:col>1</xdr:col>
      <xdr:colOff>361950</xdr:colOff>
      <xdr:row>2</xdr:row>
      <xdr:rowOff>28575</xdr:rowOff>
    </xdr:to>
    <xdr:sp>
      <xdr:nvSpPr>
        <xdr:cNvPr id="3" name="Rectangle 26"/>
        <xdr:cNvSpPr>
          <a:spLocks/>
        </xdr:cNvSpPr>
      </xdr:nvSpPr>
      <xdr:spPr>
        <a:xfrm>
          <a:off x="1285875" y="361950"/>
          <a:ext cx="142875" cy="1428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257175</xdr:colOff>
      <xdr:row>1</xdr:row>
      <xdr:rowOff>47625</xdr:rowOff>
    </xdr:from>
    <xdr:ext cx="2705100" cy="304800"/>
    <xdr:sp>
      <xdr:nvSpPr>
        <xdr:cNvPr id="1" name="Text Box 1"/>
        <xdr:cNvSpPr txBox="1">
          <a:spLocks noChangeArrowheads="1"/>
        </xdr:cNvSpPr>
      </xdr:nvSpPr>
      <xdr:spPr>
        <a:xfrm>
          <a:off x="257175" y="285750"/>
          <a:ext cx="27051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部分を記入　　　　　部分は選択してください</a:t>
          </a:r>
        </a:p>
      </xdr:txBody>
    </xdr:sp>
    <xdr:clientData fPrintsWithSheet="0"/>
  </xdr:oneCellAnchor>
  <xdr:twoCellAnchor>
    <xdr:from>
      <xdr:col>0</xdr:col>
      <xdr:colOff>342900</xdr:colOff>
      <xdr:row>1</xdr:row>
      <xdr:rowOff>123825</xdr:rowOff>
    </xdr:from>
    <xdr:to>
      <xdr:col>0</xdr:col>
      <xdr:colOff>495300</xdr:colOff>
      <xdr:row>2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342900" y="361950"/>
          <a:ext cx="152400" cy="1333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</xdr:col>
      <xdr:colOff>409575</xdr:colOff>
      <xdr:row>1</xdr:row>
      <xdr:rowOff>123825</xdr:rowOff>
    </xdr:from>
    <xdr:to>
      <xdr:col>1</xdr:col>
      <xdr:colOff>552450</xdr:colOff>
      <xdr:row>2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1476375" y="361950"/>
          <a:ext cx="142875" cy="1428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257175</xdr:colOff>
      <xdr:row>1</xdr:row>
      <xdr:rowOff>47625</xdr:rowOff>
    </xdr:from>
    <xdr:ext cx="2486025" cy="304800"/>
    <xdr:sp>
      <xdr:nvSpPr>
        <xdr:cNvPr id="1" name="Text Box 1"/>
        <xdr:cNvSpPr txBox="1">
          <a:spLocks noChangeArrowheads="1"/>
        </xdr:cNvSpPr>
      </xdr:nvSpPr>
      <xdr:spPr>
        <a:xfrm>
          <a:off x="257175" y="285750"/>
          <a:ext cx="248602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部分を記入　　　　　部分は選択してください</a:t>
          </a:r>
        </a:p>
      </xdr:txBody>
    </xdr:sp>
    <xdr:clientData fPrintsWithSheet="0"/>
  </xdr:oneCellAnchor>
  <xdr:twoCellAnchor>
    <xdr:from>
      <xdr:col>0</xdr:col>
      <xdr:colOff>361950</xdr:colOff>
      <xdr:row>1</xdr:row>
      <xdr:rowOff>123825</xdr:rowOff>
    </xdr:from>
    <xdr:to>
      <xdr:col>0</xdr:col>
      <xdr:colOff>514350</xdr:colOff>
      <xdr:row>2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361950" y="361950"/>
          <a:ext cx="152400" cy="1333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</xdr:col>
      <xdr:colOff>219075</xdr:colOff>
      <xdr:row>1</xdr:row>
      <xdr:rowOff>123825</xdr:rowOff>
    </xdr:from>
    <xdr:to>
      <xdr:col>1</xdr:col>
      <xdr:colOff>361950</xdr:colOff>
      <xdr:row>2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1285875" y="361950"/>
          <a:ext cx="142875" cy="1428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17"/>
  <sheetViews>
    <sheetView view="pageBreakPreview" zoomScaleSheetLayoutView="100" zoomScalePageLayoutView="0" workbookViewId="0" topLeftCell="A7">
      <selection activeCell="D7" sqref="D1:D16384"/>
    </sheetView>
  </sheetViews>
  <sheetFormatPr defaultColWidth="9.00390625" defaultRowHeight="13.5"/>
  <cols>
    <col min="1" max="1" width="1.75390625" style="81" customWidth="1"/>
    <col min="2" max="2" width="38.25390625" style="81" customWidth="1"/>
    <col min="3" max="3" width="38.875" style="81" customWidth="1"/>
    <col min="4" max="4" width="11.25390625" style="81" hidden="1" customWidth="1"/>
    <col min="5" max="5" width="15.125" style="83" customWidth="1"/>
    <col min="6" max="6" width="4.625" style="83" bestFit="1" customWidth="1"/>
    <col min="7" max="7" width="4.75390625" style="81" bestFit="1" customWidth="1"/>
    <col min="8" max="9" width="15.00390625" style="81" customWidth="1"/>
    <col min="10" max="16384" width="9.00390625" style="81" customWidth="1"/>
  </cols>
  <sheetData>
    <row r="1" spans="1:9" s="80" customFormat="1" ht="15" customHeight="1">
      <c r="A1" s="78"/>
      <c r="B1" s="79" t="s">
        <v>45</v>
      </c>
      <c r="C1" s="79" t="s">
        <v>123</v>
      </c>
      <c r="D1" s="79" t="s">
        <v>48</v>
      </c>
      <c r="E1" s="294" t="s">
        <v>5</v>
      </c>
      <c r="F1" s="295"/>
      <c r="G1" s="295"/>
      <c r="H1" s="79" t="s">
        <v>20</v>
      </c>
      <c r="I1" s="79" t="s">
        <v>47</v>
      </c>
    </row>
    <row r="2" spans="1:4" ht="12">
      <c r="A2" s="81">
        <v>1</v>
      </c>
      <c r="B2" s="82"/>
      <c r="C2" s="82"/>
      <c r="D2" s="82"/>
    </row>
    <row r="3" spans="1:9" ht="37.5" customHeight="1">
      <c r="A3" s="81">
        <v>2</v>
      </c>
      <c r="B3" s="288" t="s">
        <v>112</v>
      </c>
      <c r="C3" s="84" t="s">
        <v>55</v>
      </c>
      <c r="D3" s="84" t="s">
        <v>55</v>
      </c>
      <c r="E3" s="85" t="s">
        <v>46</v>
      </c>
      <c r="F3" s="86">
        <v>0.8</v>
      </c>
      <c r="G3" s="87" t="s">
        <v>29</v>
      </c>
      <c r="H3" s="88">
        <v>500000</v>
      </c>
      <c r="I3" s="88">
        <v>100000</v>
      </c>
    </row>
    <row r="4" spans="1:9" ht="37.5" customHeight="1">
      <c r="A4" s="81">
        <v>3</v>
      </c>
      <c r="B4" s="289" t="s">
        <v>56</v>
      </c>
      <c r="C4" s="84" t="s">
        <v>114</v>
      </c>
      <c r="D4" s="84" t="s">
        <v>21</v>
      </c>
      <c r="E4" s="85" t="s">
        <v>46</v>
      </c>
      <c r="F4" s="86">
        <v>0.8</v>
      </c>
      <c r="G4" s="87" t="s">
        <v>29</v>
      </c>
      <c r="H4" s="88">
        <v>800000</v>
      </c>
      <c r="I4" s="88">
        <v>100000</v>
      </c>
    </row>
    <row r="5" spans="1:9" ht="37.5" customHeight="1">
      <c r="A5" s="81">
        <v>4</v>
      </c>
      <c r="B5" s="289" t="s">
        <v>56</v>
      </c>
      <c r="C5" s="84" t="s">
        <v>59</v>
      </c>
      <c r="D5" s="84" t="s">
        <v>22</v>
      </c>
      <c r="E5" s="83" t="s">
        <v>46</v>
      </c>
      <c r="F5" s="89">
        <v>0.8</v>
      </c>
      <c r="G5" s="90" t="s">
        <v>29</v>
      </c>
      <c r="H5" s="88">
        <v>800000</v>
      </c>
      <c r="I5" s="88">
        <v>100000</v>
      </c>
    </row>
    <row r="6" spans="1:9" ht="37.5" customHeight="1">
      <c r="A6" s="81">
        <v>5</v>
      </c>
      <c r="B6" s="289" t="s">
        <v>56</v>
      </c>
      <c r="C6" s="84" t="s">
        <v>60</v>
      </c>
      <c r="D6" s="84" t="s">
        <v>23</v>
      </c>
      <c r="E6" s="85" t="s">
        <v>46</v>
      </c>
      <c r="F6" s="86">
        <v>0.8</v>
      </c>
      <c r="G6" s="87" t="s">
        <v>29</v>
      </c>
      <c r="H6" s="88">
        <v>500000</v>
      </c>
      <c r="I6" s="88">
        <v>100000</v>
      </c>
    </row>
    <row r="7" spans="1:9" ht="37.5" customHeight="1">
      <c r="A7" s="81">
        <v>6</v>
      </c>
      <c r="B7" s="289" t="s">
        <v>56</v>
      </c>
      <c r="C7" s="84" t="s">
        <v>61</v>
      </c>
      <c r="D7" s="84" t="s">
        <v>24</v>
      </c>
      <c r="E7" s="83" t="s">
        <v>46</v>
      </c>
      <c r="F7" s="89">
        <v>0.8</v>
      </c>
      <c r="G7" s="90" t="s">
        <v>29</v>
      </c>
      <c r="H7" s="88">
        <v>500000</v>
      </c>
      <c r="I7" s="88">
        <v>100000</v>
      </c>
    </row>
    <row r="8" spans="1:9" ht="37.5" customHeight="1">
      <c r="A8" s="81">
        <v>7</v>
      </c>
      <c r="B8" s="289" t="s">
        <v>56</v>
      </c>
      <c r="C8" s="84" t="s">
        <v>62</v>
      </c>
      <c r="D8" s="84" t="s">
        <v>25</v>
      </c>
      <c r="E8" s="85" t="s">
        <v>46</v>
      </c>
      <c r="F8" s="86">
        <v>0.8</v>
      </c>
      <c r="G8" s="87" t="s">
        <v>29</v>
      </c>
      <c r="H8" s="88">
        <v>800000</v>
      </c>
      <c r="I8" s="88">
        <v>100000</v>
      </c>
    </row>
    <row r="9" spans="1:9" ht="37.5" customHeight="1">
      <c r="A9" s="81">
        <v>8</v>
      </c>
      <c r="B9" s="289" t="s">
        <v>56</v>
      </c>
      <c r="C9" s="84" t="s">
        <v>63</v>
      </c>
      <c r="D9" s="84" t="s">
        <v>26</v>
      </c>
      <c r="E9" s="83" t="s">
        <v>46</v>
      </c>
      <c r="F9" s="89">
        <v>0.8</v>
      </c>
      <c r="G9" s="90" t="s">
        <v>29</v>
      </c>
      <c r="H9" s="88">
        <v>800000</v>
      </c>
      <c r="I9" s="88">
        <v>100000</v>
      </c>
    </row>
    <row r="10" spans="1:9" ht="37.5" customHeight="1">
      <c r="A10" s="81">
        <v>9</v>
      </c>
      <c r="B10" s="290" t="s">
        <v>57</v>
      </c>
      <c r="C10" s="84" t="s">
        <v>118</v>
      </c>
      <c r="D10" s="84" t="s">
        <v>118</v>
      </c>
      <c r="E10" s="85" t="s">
        <v>46</v>
      </c>
      <c r="F10" s="91">
        <v>1</v>
      </c>
      <c r="G10" s="87" t="s">
        <v>29</v>
      </c>
      <c r="H10" s="92" t="s">
        <v>30</v>
      </c>
      <c r="I10" s="92" t="s">
        <v>30</v>
      </c>
    </row>
    <row r="11" spans="1:9" ht="37.5" customHeight="1">
      <c r="A11" s="81">
        <v>10</v>
      </c>
      <c r="B11" s="291" t="s">
        <v>58</v>
      </c>
      <c r="C11" s="84" t="s">
        <v>242</v>
      </c>
      <c r="D11" s="84" t="s">
        <v>242</v>
      </c>
      <c r="E11" s="85" t="s">
        <v>46</v>
      </c>
      <c r="F11" s="91">
        <v>1</v>
      </c>
      <c r="G11" s="87" t="s">
        <v>29</v>
      </c>
      <c r="H11" s="92" t="s">
        <v>30</v>
      </c>
      <c r="I11" s="92" t="s">
        <v>30</v>
      </c>
    </row>
    <row r="12" spans="1:9" ht="37.5" customHeight="1">
      <c r="A12" s="81">
        <v>11</v>
      </c>
      <c r="B12" s="291" t="s">
        <v>58</v>
      </c>
      <c r="C12" s="82" t="s">
        <v>323</v>
      </c>
      <c r="D12" s="82" t="s">
        <v>324</v>
      </c>
      <c r="E12" s="85" t="s">
        <v>46</v>
      </c>
      <c r="F12" s="86">
        <v>0.8</v>
      </c>
      <c r="G12" s="87" t="s">
        <v>29</v>
      </c>
      <c r="H12" s="88">
        <v>800000</v>
      </c>
      <c r="I12" s="88">
        <v>100000</v>
      </c>
    </row>
    <row r="13" spans="1:9" ht="37.5" customHeight="1">
      <c r="A13" s="81">
        <v>12</v>
      </c>
      <c r="B13" s="291" t="s">
        <v>58</v>
      </c>
      <c r="C13" s="84" t="s">
        <v>341</v>
      </c>
      <c r="D13" s="84" t="s">
        <v>341</v>
      </c>
      <c r="E13" s="272" t="s">
        <v>46</v>
      </c>
      <c r="F13" s="91">
        <v>1</v>
      </c>
      <c r="G13" s="271" t="s">
        <v>29</v>
      </c>
      <c r="H13" s="92" t="s">
        <v>30</v>
      </c>
      <c r="I13" s="92" t="s">
        <v>30</v>
      </c>
    </row>
    <row r="14" spans="1:9" ht="37.5" customHeight="1">
      <c r="A14" s="81">
        <v>13</v>
      </c>
      <c r="B14" s="291" t="s">
        <v>58</v>
      </c>
      <c r="C14" s="84" t="s">
        <v>342</v>
      </c>
      <c r="D14" s="84" t="s">
        <v>350</v>
      </c>
      <c r="E14" s="85" t="s">
        <v>46</v>
      </c>
      <c r="F14" s="91">
        <v>1</v>
      </c>
      <c r="G14" s="87" t="s">
        <v>29</v>
      </c>
      <c r="H14" s="92" t="s">
        <v>30</v>
      </c>
      <c r="I14" s="92" t="s">
        <v>30</v>
      </c>
    </row>
    <row r="15" spans="1:9" ht="37.5" customHeight="1">
      <c r="A15" s="81">
        <v>14</v>
      </c>
      <c r="B15" s="291" t="s">
        <v>58</v>
      </c>
      <c r="C15" s="84" t="s">
        <v>343</v>
      </c>
      <c r="D15" s="84" t="s">
        <v>343</v>
      </c>
      <c r="E15" s="85" t="s">
        <v>46</v>
      </c>
      <c r="F15" s="91">
        <v>1</v>
      </c>
      <c r="G15" s="87" t="s">
        <v>29</v>
      </c>
      <c r="H15" s="92">
        <v>400000</v>
      </c>
      <c r="I15" s="92">
        <v>800000</v>
      </c>
    </row>
    <row r="16" spans="1:9" ht="37.5" customHeight="1">
      <c r="A16" s="81">
        <v>15</v>
      </c>
      <c r="B16" s="291" t="s">
        <v>58</v>
      </c>
      <c r="C16" s="82" t="s">
        <v>344</v>
      </c>
      <c r="D16" s="82" t="s">
        <v>346</v>
      </c>
      <c r="E16" s="85" t="s">
        <v>46</v>
      </c>
      <c r="F16" s="91">
        <v>1</v>
      </c>
      <c r="G16" s="87" t="s">
        <v>29</v>
      </c>
      <c r="H16" s="92" t="s">
        <v>30</v>
      </c>
      <c r="I16" s="92" t="s">
        <v>30</v>
      </c>
    </row>
    <row r="17" spans="1:9" ht="37.5" customHeight="1">
      <c r="A17" s="81">
        <v>16</v>
      </c>
      <c r="B17" s="291" t="s">
        <v>58</v>
      </c>
      <c r="C17" s="82" t="s">
        <v>345</v>
      </c>
      <c r="D17" s="82" t="s">
        <v>345</v>
      </c>
      <c r="E17" s="85" t="s">
        <v>46</v>
      </c>
      <c r="F17" s="91">
        <v>1</v>
      </c>
      <c r="G17" s="87" t="s">
        <v>29</v>
      </c>
      <c r="H17" s="92" t="s">
        <v>30</v>
      </c>
      <c r="I17" s="92" t="s">
        <v>30</v>
      </c>
    </row>
  </sheetData>
  <sheetProtection selectLockedCells="1"/>
  <mergeCells count="1">
    <mergeCell ref="E1:G1"/>
  </mergeCells>
  <printOptions horizontalCentered="1" verticalCentered="1"/>
  <pageMargins left="0.7874015748031497" right="0.7874015748031497" top="0.7874015748031497" bottom="0.31496062992125984" header="0.5905511811023623" footer="0.1968503937007874"/>
  <pageSetup fitToHeight="1" fitToWidth="1" horizontalDpi="600" verticalDpi="600" orientation="landscape" paperSize="9" scale="94" r:id="rId1"/>
  <headerFooter alignWithMargins="0">
    <oddHeader>&amp;C助成対象区分・事業名・助成率・助成額等</oddHeader>
    <oddFooter>&amp;R&amp;9公益財団法人福島県スポーツ振興基金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4"/>
  <dimension ref="A1:N23"/>
  <sheetViews>
    <sheetView showZeros="0" view="pageBreakPreview" zoomScaleSheetLayoutView="100" zoomScalePageLayoutView="0" workbookViewId="0" topLeftCell="A1">
      <selection activeCell="O11" sqref="O11"/>
    </sheetView>
  </sheetViews>
  <sheetFormatPr defaultColWidth="9.00390625" defaultRowHeight="24" customHeight="1"/>
  <cols>
    <col min="1" max="1" width="14.00390625" style="21" customWidth="1"/>
    <col min="2" max="2" width="53.75390625" style="21" customWidth="1"/>
    <col min="3" max="11" width="5.50390625" style="21" customWidth="1"/>
    <col min="12" max="12" width="11.25390625" style="21" customWidth="1"/>
    <col min="13" max="13" width="12.50390625" style="47" customWidth="1"/>
    <col min="14" max="16384" width="9.00390625" style="21" customWidth="1"/>
  </cols>
  <sheetData>
    <row r="1" spans="1:13" ht="18.75" customHeight="1">
      <c r="A1" s="24" t="s">
        <v>355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32"/>
    </row>
    <row r="2" spans="1:13" ht="18.75" customHeight="1">
      <c r="A2" s="439" t="s">
        <v>321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</row>
    <row r="3" spans="1:13" ht="18.75" customHeight="1" thickBot="1">
      <c r="A3" s="33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32"/>
    </row>
    <row r="4" spans="1:13" s="36" customFormat="1" ht="24" customHeight="1">
      <c r="A4" s="17" t="s">
        <v>40</v>
      </c>
      <c r="B4" s="17" t="s">
        <v>41</v>
      </c>
      <c r="C4" s="442" t="s">
        <v>42</v>
      </c>
      <c r="D4" s="443"/>
      <c r="E4" s="443"/>
      <c r="F4" s="443"/>
      <c r="G4" s="443"/>
      <c r="H4" s="443"/>
      <c r="I4" s="443"/>
      <c r="J4" s="443"/>
      <c r="K4" s="443"/>
      <c r="L4" s="118" t="s">
        <v>43</v>
      </c>
      <c r="M4" s="35" t="s">
        <v>44</v>
      </c>
    </row>
    <row r="5" spans="1:13" s="39" customFormat="1" ht="24" customHeight="1">
      <c r="A5" s="50" t="s">
        <v>154</v>
      </c>
      <c r="B5" s="29" t="s">
        <v>155</v>
      </c>
      <c r="C5" s="38">
        <v>300</v>
      </c>
      <c r="D5" s="30" t="s">
        <v>33</v>
      </c>
      <c r="E5" s="37" t="s">
        <v>110</v>
      </c>
      <c r="F5" s="38">
        <v>50</v>
      </c>
      <c r="G5" s="30" t="s">
        <v>111</v>
      </c>
      <c r="H5" s="37"/>
      <c r="I5" s="38"/>
      <c r="J5" s="30"/>
      <c r="K5" s="30"/>
      <c r="L5" s="119">
        <f>C5*F5</f>
        <v>15000</v>
      </c>
      <c r="M5" s="31">
        <f>SUM(L5:L5)</f>
        <v>15000</v>
      </c>
    </row>
    <row r="6" spans="1:13" ht="24" customHeight="1">
      <c r="A6" s="185"/>
      <c r="B6" s="186"/>
      <c r="C6" s="444"/>
      <c r="D6" s="445"/>
      <c r="E6" s="445"/>
      <c r="F6" s="445"/>
      <c r="G6" s="445"/>
      <c r="H6" s="445"/>
      <c r="I6" s="445"/>
      <c r="J6" s="445"/>
      <c r="K6" s="446"/>
      <c r="L6" s="187"/>
      <c r="M6" s="188"/>
    </row>
    <row r="7" spans="1:13" ht="24" customHeight="1">
      <c r="A7" s="48"/>
      <c r="B7" s="18"/>
      <c r="C7" s="447"/>
      <c r="D7" s="448"/>
      <c r="E7" s="448"/>
      <c r="F7" s="448"/>
      <c r="G7" s="448"/>
      <c r="H7" s="448"/>
      <c r="I7" s="448"/>
      <c r="J7" s="448"/>
      <c r="K7" s="449"/>
      <c r="L7" s="120"/>
      <c r="M7" s="10"/>
    </row>
    <row r="8" spans="1:13" ht="24" customHeight="1">
      <c r="A8" s="48"/>
      <c r="B8" s="18"/>
      <c r="C8" s="447"/>
      <c r="D8" s="448"/>
      <c r="E8" s="448"/>
      <c r="F8" s="448"/>
      <c r="G8" s="448"/>
      <c r="H8" s="448"/>
      <c r="I8" s="448"/>
      <c r="J8" s="448"/>
      <c r="K8" s="449"/>
      <c r="L8" s="120"/>
      <c r="M8" s="10"/>
    </row>
    <row r="9" spans="1:13" ht="24" customHeight="1">
      <c r="A9" s="48"/>
      <c r="B9" s="18"/>
      <c r="C9" s="447"/>
      <c r="D9" s="448"/>
      <c r="E9" s="448"/>
      <c r="F9" s="448"/>
      <c r="G9" s="448"/>
      <c r="H9" s="448"/>
      <c r="I9" s="448"/>
      <c r="J9" s="448"/>
      <c r="K9" s="449"/>
      <c r="L9" s="120"/>
      <c r="M9" s="10"/>
    </row>
    <row r="10" spans="1:13" ht="24" customHeight="1">
      <c r="A10" s="48"/>
      <c r="B10" s="18"/>
      <c r="C10" s="447"/>
      <c r="D10" s="448"/>
      <c r="E10" s="448"/>
      <c r="F10" s="448"/>
      <c r="G10" s="448"/>
      <c r="H10" s="448"/>
      <c r="I10" s="448"/>
      <c r="J10" s="448"/>
      <c r="K10" s="449"/>
      <c r="L10" s="120"/>
      <c r="M10" s="10"/>
    </row>
    <row r="11" spans="1:13" ht="24" customHeight="1">
      <c r="A11" s="48"/>
      <c r="B11" s="18"/>
      <c r="C11" s="447"/>
      <c r="D11" s="448"/>
      <c r="E11" s="448"/>
      <c r="F11" s="448"/>
      <c r="G11" s="448"/>
      <c r="H11" s="448"/>
      <c r="I11" s="448"/>
      <c r="J11" s="448"/>
      <c r="K11" s="449"/>
      <c r="L11" s="120"/>
      <c r="M11" s="10"/>
    </row>
    <row r="12" spans="1:13" ht="24" customHeight="1">
      <c r="A12" s="48"/>
      <c r="B12" s="18"/>
      <c r="C12" s="447"/>
      <c r="D12" s="448"/>
      <c r="E12" s="448"/>
      <c r="F12" s="448"/>
      <c r="G12" s="448"/>
      <c r="H12" s="448"/>
      <c r="I12" s="448"/>
      <c r="J12" s="448"/>
      <c r="K12" s="449"/>
      <c r="L12" s="120"/>
      <c r="M12" s="10"/>
    </row>
    <row r="13" spans="1:13" ht="24" customHeight="1">
      <c r="A13" s="48"/>
      <c r="B13" s="18"/>
      <c r="C13" s="447"/>
      <c r="D13" s="448"/>
      <c r="E13" s="448"/>
      <c r="F13" s="448"/>
      <c r="G13" s="448"/>
      <c r="H13" s="448"/>
      <c r="I13" s="448"/>
      <c r="J13" s="448"/>
      <c r="K13" s="449"/>
      <c r="L13" s="120"/>
      <c r="M13" s="10"/>
    </row>
    <row r="14" spans="1:13" ht="24" customHeight="1">
      <c r="A14" s="48"/>
      <c r="B14" s="18"/>
      <c r="C14" s="447"/>
      <c r="D14" s="448"/>
      <c r="E14" s="448"/>
      <c r="F14" s="448"/>
      <c r="G14" s="448"/>
      <c r="H14" s="448"/>
      <c r="I14" s="448"/>
      <c r="J14" s="448"/>
      <c r="K14" s="449"/>
      <c r="L14" s="120"/>
      <c r="M14" s="10"/>
    </row>
    <row r="15" spans="1:13" ht="24" customHeight="1">
      <c r="A15" s="48"/>
      <c r="B15" s="18"/>
      <c r="C15" s="447"/>
      <c r="D15" s="448"/>
      <c r="E15" s="448"/>
      <c r="F15" s="448"/>
      <c r="G15" s="448"/>
      <c r="H15" s="448"/>
      <c r="I15" s="448"/>
      <c r="J15" s="448"/>
      <c r="K15" s="449"/>
      <c r="L15" s="120"/>
      <c r="M15" s="10"/>
    </row>
    <row r="16" spans="1:13" ht="24" customHeight="1">
      <c r="A16" s="48"/>
      <c r="B16" s="18"/>
      <c r="C16" s="447"/>
      <c r="D16" s="448"/>
      <c r="E16" s="448"/>
      <c r="F16" s="448"/>
      <c r="G16" s="448"/>
      <c r="H16" s="448"/>
      <c r="I16" s="448"/>
      <c r="J16" s="448"/>
      <c r="K16" s="449"/>
      <c r="L16" s="120"/>
      <c r="M16" s="10"/>
    </row>
    <row r="17" spans="1:13" ht="24" customHeight="1">
      <c r="A17" s="48"/>
      <c r="B17" s="18"/>
      <c r="C17" s="447"/>
      <c r="D17" s="448"/>
      <c r="E17" s="448"/>
      <c r="F17" s="448"/>
      <c r="G17" s="448"/>
      <c r="H17" s="448"/>
      <c r="I17" s="448"/>
      <c r="J17" s="448"/>
      <c r="K17" s="449"/>
      <c r="L17" s="120"/>
      <c r="M17" s="10"/>
    </row>
    <row r="18" spans="1:13" ht="24" customHeight="1">
      <c r="A18" s="48"/>
      <c r="B18" s="18"/>
      <c r="C18" s="447"/>
      <c r="D18" s="448"/>
      <c r="E18" s="448"/>
      <c r="F18" s="448"/>
      <c r="G18" s="448"/>
      <c r="H18" s="448"/>
      <c r="I18" s="448"/>
      <c r="J18" s="448"/>
      <c r="K18" s="449"/>
      <c r="L18" s="120"/>
      <c r="M18" s="10"/>
    </row>
    <row r="19" spans="1:13" ht="24" customHeight="1">
      <c r="A19" s="48"/>
      <c r="B19" s="18"/>
      <c r="C19" s="447"/>
      <c r="D19" s="448"/>
      <c r="E19" s="448"/>
      <c r="F19" s="448"/>
      <c r="G19" s="448"/>
      <c r="H19" s="448"/>
      <c r="I19" s="448"/>
      <c r="J19" s="448"/>
      <c r="K19" s="449"/>
      <c r="L19" s="120"/>
      <c r="M19" s="10"/>
    </row>
    <row r="20" spans="1:13" ht="24" customHeight="1">
      <c r="A20" s="48"/>
      <c r="B20" s="18"/>
      <c r="C20" s="447"/>
      <c r="D20" s="448"/>
      <c r="E20" s="448"/>
      <c r="F20" s="448"/>
      <c r="G20" s="448"/>
      <c r="H20" s="448"/>
      <c r="I20" s="448"/>
      <c r="J20" s="448"/>
      <c r="K20" s="449"/>
      <c r="L20" s="120"/>
      <c r="M20" s="10"/>
    </row>
    <row r="21" spans="1:13" ht="24" customHeight="1">
      <c r="A21" s="48"/>
      <c r="B21" s="18"/>
      <c r="C21" s="447"/>
      <c r="D21" s="448"/>
      <c r="E21" s="448"/>
      <c r="F21" s="448"/>
      <c r="G21" s="448"/>
      <c r="H21" s="448"/>
      <c r="I21" s="448"/>
      <c r="J21" s="448"/>
      <c r="K21" s="449"/>
      <c r="L21" s="120"/>
      <c r="M21" s="10"/>
    </row>
    <row r="22" spans="1:13" ht="24" customHeight="1" thickBot="1">
      <c r="A22" s="49"/>
      <c r="B22" s="19"/>
      <c r="C22" s="450"/>
      <c r="D22" s="451"/>
      <c r="E22" s="451"/>
      <c r="F22" s="451"/>
      <c r="G22" s="451"/>
      <c r="H22" s="451"/>
      <c r="I22" s="451"/>
      <c r="J22" s="451"/>
      <c r="K22" s="449"/>
      <c r="L22" s="120"/>
      <c r="M22" s="191"/>
    </row>
    <row r="23" spans="1:14" ht="24" customHeight="1" thickBot="1">
      <c r="A23" s="44"/>
      <c r="B23" s="20"/>
      <c r="C23" s="45"/>
      <c r="D23" s="20"/>
      <c r="E23" s="20"/>
      <c r="F23" s="45"/>
      <c r="G23" s="20"/>
      <c r="H23" s="20"/>
      <c r="I23" s="45"/>
      <c r="J23" s="45"/>
      <c r="K23" s="453" t="s">
        <v>221</v>
      </c>
      <c r="L23" s="441"/>
      <c r="M23" s="46">
        <f>SUM(M6:M22)</f>
        <v>0</v>
      </c>
      <c r="N23" s="36"/>
    </row>
  </sheetData>
  <sheetProtection insertRows="0" deleteRows="0"/>
  <mergeCells count="20">
    <mergeCell ref="C19:K19"/>
    <mergeCell ref="C20:K20"/>
    <mergeCell ref="C21:K21"/>
    <mergeCell ref="C22:K22"/>
    <mergeCell ref="C13:K13"/>
    <mergeCell ref="C14:K14"/>
    <mergeCell ref="C15:K15"/>
    <mergeCell ref="C16:K16"/>
    <mergeCell ref="C17:K17"/>
    <mergeCell ref="C18:K18"/>
    <mergeCell ref="A2:M2"/>
    <mergeCell ref="K23:L23"/>
    <mergeCell ref="C4:K4"/>
    <mergeCell ref="C6:K6"/>
    <mergeCell ref="C7:K7"/>
    <mergeCell ref="C8:K8"/>
    <mergeCell ref="C9:K9"/>
    <mergeCell ref="C10:K10"/>
    <mergeCell ref="C11:K11"/>
    <mergeCell ref="C12:K12"/>
  </mergeCells>
  <conditionalFormatting sqref="N23">
    <cfRule type="cellIs" priority="1" dxfId="14" operator="equal" stopIfTrue="1">
      <formula>"OK"</formula>
    </cfRule>
    <cfRule type="cellIs" priority="2" dxfId="15" operator="equal" stopIfTrue="1">
      <formula>"NG"</formula>
    </cfRule>
  </conditionalFormatting>
  <dataValidations count="1">
    <dataValidation type="list" allowBlank="1" showInputMessage="1" showErrorMessage="1" prompt="▼から科目を選択" errorTitle="入力できません" error="▼から選択してください" sqref="A6:A22">
      <formula1>"賃金,謝金,旅費,使用料及び賃借料,消耗品,通信運搬費,印刷製本費,役務費,その他"</formula1>
    </dataValidation>
  </dataValidations>
  <printOptions horizontalCentered="1"/>
  <pageMargins left="0.3937007874015748" right="0.3937007874015748" top="0.984251968503937" bottom="0.1968503937007874" header="0.5118110236220472" footer="0.5118110236220472"/>
  <pageSetup horizontalDpi="600" verticalDpi="600" orientation="landscape" paperSize="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5">
    <tabColor rgb="FFFF99FF"/>
  </sheetPr>
  <dimension ref="A1:N23"/>
  <sheetViews>
    <sheetView showZeros="0" view="pageBreakPreview" zoomScaleSheetLayoutView="100" zoomScalePageLayoutView="0" workbookViewId="0" topLeftCell="A1">
      <selection activeCell="B25" sqref="B25"/>
    </sheetView>
  </sheetViews>
  <sheetFormatPr defaultColWidth="9.00390625" defaultRowHeight="24" customHeight="1"/>
  <cols>
    <col min="1" max="1" width="14.00390625" style="21" customWidth="1"/>
    <col min="2" max="2" width="53.75390625" style="21" customWidth="1"/>
    <col min="3" max="11" width="5.50390625" style="21" customWidth="1"/>
    <col min="12" max="12" width="11.25390625" style="21" customWidth="1"/>
    <col min="13" max="13" width="12.50390625" style="47" customWidth="1"/>
    <col min="14" max="16384" width="9.00390625" style="21" customWidth="1"/>
  </cols>
  <sheetData>
    <row r="1" spans="1:13" ht="18.75" customHeight="1">
      <c r="A1" s="24" t="s">
        <v>355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460" t="s">
        <v>327</v>
      </c>
      <c r="M1" s="460"/>
    </row>
    <row r="2" spans="1:13" ht="18.75" customHeight="1">
      <c r="A2" s="439" t="s">
        <v>322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</row>
    <row r="3" spans="1:13" ht="18.75" customHeight="1" thickBot="1">
      <c r="A3" s="33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32"/>
    </row>
    <row r="4" spans="1:13" s="36" customFormat="1" ht="24" customHeight="1">
      <c r="A4" s="17" t="s">
        <v>40</v>
      </c>
      <c r="B4" s="17" t="s">
        <v>41</v>
      </c>
      <c r="C4" s="442" t="s">
        <v>42</v>
      </c>
      <c r="D4" s="443"/>
      <c r="E4" s="443"/>
      <c r="F4" s="443"/>
      <c r="G4" s="443"/>
      <c r="H4" s="443"/>
      <c r="I4" s="443"/>
      <c r="J4" s="443"/>
      <c r="K4" s="443"/>
      <c r="L4" s="118" t="s">
        <v>43</v>
      </c>
      <c r="M4" s="35" t="s">
        <v>44</v>
      </c>
    </row>
    <row r="5" spans="1:13" s="39" customFormat="1" ht="24" customHeight="1">
      <c r="A5" s="50" t="s">
        <v>154</v>
      </c>
      <c r="B5" s="29" t="s">
        <v>155</v>
      </c>
      <c r="C5" s="38">
        <v>300</v>
      </c>
      <c r="D5" s="30" t="s">
        <v>33</v>
      </c>
      <c r="E5" s="37" t="s">
        <v>110</v>
      </c>
      <c r="F5" s="38">
        <v>50</v>
      </c>
      <c r="G5" s="30" t="s">
        <v>111</v>
      </c>
      <c r="H5" s="37"/>
      <c r="I5" s="38"/>
      <c r="J5" s="30"/>
      <c r="K5" s="30"/>
      <c r="L5" s="119">
        <f>C5*F5</f>
        <v>15000</v>
      </c>
      <c r="M5" s="31">
        <f>SUM(L5:L5)</f>
        <v>15000</v>
      </c>
    </row>
    <row r="6" spans="1:13" ht="24" customHeight="1">
      <c r="A6" s="48" t="s">
        <v>75</v>
      </c>
      <c r="B6" s="18" t="s">
        <v>233</v>
      </c>
      <c r="C6" s="457" t="s">
        <v>234</v>
      </c>
      <c r="D6" s="458"/>
      <c r="E6" s="458"/>
      <c r="F6" s="458"/>
      <c r="G6" s="458"/>
      <c r="H6" s="458"/>
      <c r="I6" s="458"/>
      <c r="J6" s="458"/>
      <c r="K6" s="459"/>
      <c r="L6" s="120"/>
      <c r="M6" s="10"/>
    </row>
    <row r="7" spans="1:13" ht="24" customHeight="1">
      <c r="A7" s="49"/>
      <c r="B7" s="19"/>
      <c r="C7" s="43">
        <v>2000</v>
      </c>
      <c r="D7" s="43" t="s">
        <v>33</v>
      </c>
      <c r="E7" s="169" t="s">
        <v>197</v>
      </c>
      <c r="F7" s="43">
        <v>2</v>
      </c>
      <c r="G7" s="43" t="s">
        <v>220</v>
      </c>
      <c r="H7" s="43"/>
      <c r="I7" s="43"/>
      <c r="J7" s="43"/>
      <c r="K7" s="43"/>
      <c r="L7" s="170">
        <f>C7*F7</f>
        <v>4000</v>
      </c>
      <c r="M7" s="172">
        <f>SUM(L7)</f>
        <v>4000</v>
      </c>
    </row>
    <row r="8" spans="1:13" ht="24" customHeight="1" thickBot="1">
      <c r="A8" s="173" t="s">
        <v>109</v>
      </c>
      <c r="B8" s="174" t="s">
        <v>316</v>
      </c>
      <c r="C8" s="177">
        <v>289</v>
      </c>
      <c r="D8" s="177" t="s">
        <v>203</v>
      </c>
      <c r="E8" s="178" t="s">
        <v>197</v>
      </c>
      <c r="F8" s="177">
        <v>38</v>
      </c>
      <c r="G8" s="177" t="s">
        <v>209</v>
      </c>
      <c r="H8" s="177"/>
      <c r="I8" s="177"/>
      <c r="J8" s="177"/>
      <c r="K8" s="177"/>
      <c r="L8" s="179">
        <f>C8*F8</f>
        <v>10982</v>
      </c>
      <c r="M8" s="180">
        <v>10982</v>
      </c>
    </row>
    <row r="9" spans="1:13" ht="24" customHeight="1" hidden="1">
      <c r="A9" s="185"/>
      <c r="B9" s="186"/>
      <c r="C9" s="183"/>
      <c r="D9" s="183"/>
      <c r="E9" s="183"/>
      <c r="F9" s="183"/>
      <c r="G9" s="183"/>
      <c r="H9" s="183"/>
      <c r="I9" s="183"/>
      <c r="J9" s="183"/>
      <c r="K9" s="183"/>
      <c r="L9" s="187">
        <f>C9</f>
        <v>0</v>
      </c>
      <c r="M9" s="188"/>
    </row>
    <row r="10" spans="1:13" ht="24" customHeight="1" hidden="1">
      <c r="A10" s="48"/>
      <c r="B10" s="18"/>
      <c r="C10" s="41"/>
      <c r="D10" s="41"/>
      <c r="E10" s="41"/>
      <c r="F10" s="41"/>
      <c r="G10" s="41"/>
      <c r="H10" s="41"/>
      <c r="I10" s="41"/>
      <c r="J10" s="41"/>
      <c r="K10" s="41"/>
      <c r="L10" s="120"/>
      <c r="M10" s="10"/>
    </row>
    <row r="11" spans="1:13" ht="24" customHeight="1" hidden="1">
      <c r="A11" s="48"/>
      <c r="B11" s="18"/>
      <c r="C11" s="41"/>
      <c r="D11" s="41"/>
      <c r="E11" s="41"/>
      <c r="F11" s="41"/>
      <c r="G11" s="41"/>
      <c r="H11" s="41"/>
      <c r="I11" s="41"/>
      <c r="J11" s="41"/>
      <c r="K11" s="41"/>
      <c r="L11" s="120"/>
      <c r="M11" s="10"/>
    </row>
    <row r="12" spans="1:13" ht="24" customHeight="1" hidden="1">
      <c r="A12" s="48"/>
      <c r="B12" s="18"/>
      <c r="C12" s="41"/>
      <c r="D12" s="41"/>
      <c r="E12" s="41"/>
      <c r="F12" s="41"/>
      <c r="G12" s="41"/>
      <c r="H12" s="41"/>
      <c r="I12" s="41"/>
      <c r="J12" s="41"/>
      <c r="K12" s="41"/>
      <c r="L12" s="120"/>
      <c r="M12" s="10"/>
    </row>
    <row r="13" spans="1:13" ht="24" customHeight="1" hidden="1">
      <c r="A13" s="48"/>
      <c r="B13" s="18"/>
      <c r="C13" s="41"/>
      <c r="D13" s="41"/>
      <c r="E13" s="41"/>
      <c r="F13" s="41"/>
      <c r="G13" s="41"/>
      <c r="H13" s="41"/>
      <c r="I13" s="41"/>
      <c r="J13" s="41"/>
      <c r="K13" s="41"/>
      <c r="L13" s="120"/>
      <c r="M13" s="10"/>
    </row>
    <row r="14" spans="1:13" ht="24" customHeight="1" hidden="1">
      <c r="A14" s="48"/>
      <c r="B14" s="18"/>
      <c r="C14" s="41"/>
      <c r="D14" s="41"/>
      <c r="E14" s="41"/>
      <c r="F14" s="41"/>
      <c r="G14" s="41"/>
      <c r="H14" s="41"/>
      <c r="I14" s="41"/>
      <c r="J14" s="41"/>
      <c r="K14" s="41"/>
      <c r="L14" s="120"/>
      <c r="M14" s="10"/>
    </row>
    <row r="15" spans="1:13" ht="24" customHeight="1" hidden="1">
      <c r="A15" s="48"/>
      <c r="B15" s="18"/>
      <c r="C15" s="41"/>
      <c r="D15" s="41"/>
      <c r="E15" s="41"/>
      <c r="F15" s="41"/>
      <c r="G15" s="41"/>
      <c r="H15" s="41"/>
      <c r="I15" s="41"/>
      <c r="J15" s="41"/>
      <c r="K15" s="41"/>
      <c r="L15" s="120"/>
      <c r="M15" s="10"/>
    </row>
    <row r="16" spans="1:13" ht="24" customHeight="1" hidden="1">
      <c r="A16" s="48"/>
      <c r="B16" s="18"/>
      <c r="C16" s="41"/>
      <c r="D16" s="41"/>
      <c r="E16" s="41"/>
      <c r="F16" s="41"/>
      <c r="G16" s="41"/>
      <c r="H16" s="41"/>
      <c r="I16" s="41"/>
      <c r="J16" s="41"/>
      <c r="K16" s="41"/>
      <c r="L16" s="120"/>
      <c r="M16" s="10"/>
    </row>
    <row r="17" spans="1:13" ht="24" customHeight="1" hidden="1">
      <c r="A17" s="48"/>
      <c r="B17" s="18"/>
      <c r="C17" s="41"/>
      <c r="D17" s="41"/>
      <c r="E17" s="41"/>
      <c r="F17" s="41"/>
      <c r="G17" s="41"/>
      <c r="H17" s="41"/>
      <c r="I17" s="41"/>
      <c r="J17" s="41"/>
      <c r="K17" s="41"/>
      <c r="L17" s="120"/>
      <c r="M17" s="10"/>
    </row>
    <row r="18" spans="1:13" ht="24" customHeight="1" hidden="1">
      <c r="A18" s="48"/>
      <c r="B18" s="18"/>
      <c r="C18" s="41"/>
      <c r="D18" s="41"/>
      <c r="E18" s="41"/>
      <c r="F18" s="41"/>
      <c r="G18" s="41"/>
      <c r="H18" s="41"/>
      <c r="I18" s="41"/>
      <c r="J18" s="41"/>
      <c r="K18" s="41"/>
      <c r="L18" s="120"/>
      <c r="M18" s="10"/>
    </row>
    <row r="19" spans="1:13" ht="24" customHeight="1" hidden="1">
      <c r="A19" s="48"/>
      <c r="B19" s="18"/>
      <c r="C19" s="41"/>
      <c r="D19" s="41"/>
      <c r="E19" s="41"/>
      <c r="F19" s="41"/>
      <c r="G19" s="41"/>
      <c r="H19" s="41"/>
      <c r="I19" s="41"/>
      <c r="J19" s="41"/>
      <c r="K19" s="41"/>
      <c r="L19" s="120"/>
      <c r="M19" s="10"/>
    </row>
    <row r="20" spans="1:13" ht="24" customHeight="1" hidden="1">
      <c r="A20" s="48"/>
      <c r="B20" s="18"/>
      <c r="C20" s="41"/>
      <c r="D20" s="41"/>
      <c r="E20" s="41"/>
      <c r="F20" s="41"/>
      <c r="G20" s="41"/>
      <c r="H20" s="41"/>
      <c r="I20" s="41"/>
      <c r="J20" s="41"/>
      <c r="K20" s="41"/>
      <c r="L20" s="120"/>
      <c r="M20" s="10"/>
    </row>
    <row r="21" spans="1:13" ht="24" customHeight="1" hidden="1">
      <c r="A21" s="48"/>
      <c r="B21" s="18"/>
      <c r="C21" s="41"/>
      <c r="D21" s="41"/>
      <c r="E21" s="41"/>
      <c r="F21" s="41"/>
      <c r="G21" s="41"/>
      <c r="H21" s="41"/>
      <c r="I21" s="41"/>
      <c r="J21" s="41"/>
      <c r="K21" s="41"/>
      <c r="L21" s="120"/>
      <c r="M21" s="10"/>
    </row>
    <row r="22" spans="1:13" ht="24" customHeight="1" hidden="1" thickBot="1">
      <c r="A22" s="49"/>
      <c r="B22" s="19"/>
      <c r="C22" s="43"/>
      <c r="D22" s="43"/>
      <c r="E22" s="43"/>
      <c r="F22" s="43"/>
      <c r="G22" s="43"/>
      <c r="H22" s="43"/>
      <c r="I22" s="43"/>
      <c r="J22" s="43"/>
      <c r="K22" s="41"/>
      <c r="L22" s="121"/>
      <c r="M22" s="191"/>
    </row>
    <row r="23" spans="1:14" ht="24" customHeight="1" thickBot="1">
      <c r="A23" s="44"/>
      <c r="B23" s="20"/>
      <c r="C23" s="45"/>
      <c r="D23" s="20"/>
      <c r="E23" s="20"/>
      <c r="F23" s="45"/>
      <c r="G23" s="20"/>
      <c r="H23" s="20"/>
      <c r="I23" s="45"/>
      <c r="J23" s="45"/>
      <c r="K23" s="453" t="s">
        <v>221</v>
      </c>
      <c r="L23" s="441"/>
      <c r="M23" s="46">
        <f>SUM(M6:M22)</f>
        <v>14982</v>
      </c>
      <c r="N23" s="36"/>
    </row>
  </sheetData>
  <sheetProtection selectLockedCells="1" selectUnlockedCells="1"/>
  <mergeCells count="5">
    <mergeCell ref="A2:M2"/>
    <mergeCell ref="K23:L23"/>
    <mergeCell ref="C4:K4"/>
    <mergeCell ref="C6:K6"/>
    <mergeCell ref="L1:M1"/>
  </mergeCells>
  <conditionalFormatting sqref="N23">
    <cfRule type="cellIs" priority="1" dxfId="14" operator="equal" stopIfTrue="1">
      <formula>"OK"</formula>
    </cfRule>
    <cfRule type="cellIs" priority="2" dxfId="15" operator="equal" stopIfTrue="1">
      <formula>"NG"</formula>
    </cfRule>
  </conditionalFormatting>
  <dataValidations count="1">
    <dataValidation type="list" allowBlank="1" showInputMessage="1" showErrorMessage="1" prompt="▼から科目を選択" errorTitle="入力できません" error="▼から選択してください" sqref="A6:A22">
      <formula1>"賃金,謝金,旅費,使用料及び賃借料,消耗品,通信運搬費,印刷製本費,役務費,その他"</formula1>
    </dataValidation>
  </dataValidations>
  <printOptions horizontalCentered="1"/>
  <pageMargins left="0.3937007874015748" right="0.3937007874015748" top="0.984251968503937" bottom="0.1968503937007874" header="0.5118110236220472" footer="0.5118110236220472"/>
  <pageSetup horizontalDpi="600" verticalDpi="600" orientation="landscape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71"/>
  <sheetViews>
    <sheetView view="pageBreakPreview" zoomScaleSheetLayoutView="100" workbookViewId="0" topLeftCell="A1">
      <selection activeCell="L37" sqref="L37"/>
    </sheetView>
  </sheetViews>
  <sheetFormatPr defaultColWidth="9.00390625" defaultRowHeight="13.5"/>
  <cols>
    <col min="1" max="1" width="9.00390625" style="194" customWidth="1"/>
    <col min="2" max="2" width="12.75390625" style="194" bestFit="1" customWidth="1"/>
    <col min="3" max="16384" width="9.00390625" style="194" customWidth="1"/>
  </cols>
  <sheetData>
    <row r="1" spans="1:14" s="193" customFormat="1" ht="26.25" customHeight="1">
      <c r="A1" s="461" t="s">
        <v>163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</row>
    <row r="2" spans="1:14" s="193" customFormat="1" ht="26.25" customHeight="1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</row>
    <row r="3" s="193" customFormat="1" ht="26.25" customHeight="1">
      <c r="A3" s="192"/>
    </row>
    <row r="4" s="193" customFormat="1" ht="26.25" customHeight="1">
      <c r="A4" s="192"/>
    </row>
    <row r="5" ht="26.25" customHeight="1"/>
    <row r="6" ht="26.25" customHeight="1"/>
    <row r="7" spans="11:12" ht="26.25" customHeight="1" thickBot="1">
      <c r="K7" s="471" t="s">
        <v>332</v>
      </c>
      <c r="L7" s="471"/>
    </row>
    <row r="8" spans="5:12" ht="13.5" thickTop="1">
      <c r="E8" s="123"/>
      <c r="F8" s="124"/>
      <c r="G8" s="124"/>
      <c r="H8" s="124"/>
      <c r="I8" s="124"/>
      <c r="J8" s="124"/>
      <c r="K8" s="463"/>
      <c r="L8" s="464"/>
    </row>
    <row r="9" spans="5:12" ht="12.75">
      <c r="E9" s="125"/>
      <c r="F9" s="126"/>
      <c r="G9" s="467" t="s">
        <v>157</v>
      </c>
      <c r="H9" s="467"/>
      <c r="I9" s="467"/>
      <c r="J9" s="467"/>
      <c r="K9" s="465"/>
      <c r="L9" s="466"/>
    </row>
    <row r="10" spans="5:12" ht="12.75">
      <c r="E10" s="125"/>
      <c r="F10" s="126"/>
      <c r="G10" s="467"/>
      <c r="H10" s="467"/>
      <c r="I10" s="467"/>
      <c r="J10" s="467"/>
      <c r="K10" s="465"/>
      <c r="L10" s="466"/>
    </row>
    <row r="11" spans="5:12" ht="12.75">
      <c r="E11" s="125"/>
      <c r="F11" s="126"/>
      <c r="G11" s="126"/>
      <c r="H11" s="126"/>
      <c r="I11" s="126"/>
      <c r="J11" s="126"/>
      <c r="K11" s="126"/>
      <c r="L11" s="127"/>
    </row>
    <row r="12" spans="5:12" ht="15.75" customHeight="1">
      <c r="E12" s="472" t="s">
        <v>330</v>
      </c>
      <c r="F12" s="473"/>
      <c r="G12" s="473"/>
      <c r="H12" s="473"/>
      <c r="I12" s="128" t="s">
        <v>158</v>
      </c>
      <c r="J12" s="126"/>
      <c r="K12" s="474" t="s">
        <v>337</v>
      </c>
      <c r="L12" s="475"/>
    </row>
    <row r="13" spans="5:12" ht="12.75">
      <c r="E13" s="125"/>
      <c r="F13" s="126"/>
      <c r="G13" s="126"/>
      <c r="H13" s="126"/>
      <c r="I13" s="126"/>
      <c r="J13" s="126"/>
      <c r="K13" s="126"/>
      <c r="L13" s="127"/>
    </row>
    <row r="14" spans="5:12" ht="12.75">
      <c r="E14" s="468" t="s">
        <v>222</v>
      </c>
      <c r="F14" s="469"/>
      <c r="G14" s="469"/>
      <c r="H14" s="469"/>
      <c r="I14" s="469"/>
      <c r="J14" s="469"/>
      <c r="K14" s="469"/>
      <c r="L14" s="470"/>
    </row>
    <row r="15" spans="5:12" ht="12.75">
      <c r="E15" s="468"/>
      <c r="F15" s="469"/>
      <c r="G15" s="469"/>
      <c r="H15" s="469"/>
      <c r="I15" s="469"/>
      <c r="J15" s="469"/>
      <c r="K15" s="469"/>
      <c r="L15" s="470"/>
    </row>
    <row r="16" spans="5:12" ht="12.75">
      <c r="E16" s="468"/>
      <c r="F16" s="469"/>
      <c r="G16" s="469"/>
      <c r="H16" s="469"/>
      <c r="I16" s="469"/>
      <c r="J16" s="469"/>
      <c r="K16" s="469"/>
      <c r="L16" s="470"/>
    </row>
    <row r="17" spans="5:12" ht="12.75">
      <c r="E17" s="125"/>
      <c r="F17" s="126"/>
      <c r="G17" s="126"/>
      <c r="H17" s="126"/>
      <c r="I17" s="126"/>
      <c r="J17" s="126"/>
      <c r="K17" s="126"/>
      <c r="L17" s="127"/>
    </row>
    <row r="18" spans="5:12" ht="12.75">
      <c r="E18" s="125"/>
      <c r="F18" s="211" t="s">
        <v>223</v>
      </c>
      <c r="G18" s="462" t="s">
        <v>159</v>
      </c>
      <c r="H18" s="462"/>
      <c r="I18" s="462"/>
      <c r="J18" s="462"/>
      <c r="K18" s="126" t="s">
        <v>161</v>
      </c>
      <c r="L18" s="127"/>
    </row>
    <row r="19" spans="5:12" ht="12.75">
      <c r="E19" s="125"/>
      <c r="F19" s="126"/>
      <c r="G19" s="126"/>
      <c r="H19" s="126"/>
      <c r="I19" s="126"/>
      <c r="J19" s="126"/>
      <c r="K19" s="126"/>
      <c r="L19" s="127"/>
    </row>
    <row r="20" spans="5:12" ht="12.75">
      <c r="E20" s="125"/>
      <c r="F20" s="126"/>
      <c r="G20" s="126"/>
      <c r="H20" s="126"/>
      <c r="I20" s="126"/>
      <c r="J20" s="126"/>
      <c r="K20" s="126"/>
      <c r="L20" s="127"/>
    </row>
    <row r="21" spans="5:12" ht="12.75">
      <c r="E21" s="125"/>
      <c r="F21" s="126"/>
      <c r="G21" s="126"/>
      <c r="H21" s="126" t="s">
        <v>160</v>
      </c>
      <c r="I21" s="126"/>
      <c r="J21" s="126"/>
      <c r="K21" s="126"/>
      <c r="L21" s="127"/>
    </row>
    <row r="22" spans="5:12" ht="12.75">
      <c r="E22" s="125"/>
      <c r="F22" s="126"/>
      <c r="G22" s="126"/>
      <c r="H22" s="126" t="s">
        <v>162</v>
      </c>
      <c r="I22" s="126"/>
      <c r="J22" s="126"/>
      <c r="K22" s="126"/>
      <c r="L22" s="127"/>
    </row>
    <row r="23" spans="5:12" ht="12.75">
      <c r="E23" s="125"/>
      <c r="F23" s="126"/>
      <c r="G23" s="126"/>
      <c r="H23" s="126" t="s">
        <v>1</v>
      </c>
      <c r="I23" s="126"/>
      <c r="J23" s="126"/>
      <c r="K23" s="126"/>
      <c r="L23" s="127"/>
    </row>
    <row r="24" spans="5:12" ht="13.5" thickBot="1">
      <c r="E24" s="129"/>
      <c r="F24" s="130"/>
      <c r="G24" s="130"/>
      <c r="H24" s="130"/>
      <c r="I24" s="130"/>
      <c r="J24" s="130"/>
      <c r="K24" s="130"/>
      <c r="L24" s="131"/>
    </row>
    <row r="25" ht="13.5" thickTop="1"/>
    <row r="36" ht="14.25"/>
    <row r="37" spans="9:10" ht="20.25">
      <c r="I37" s="490" t="s">
        <v>333</v>
      </c>
      <c r="J37" s="490"/>
    </row>
    <row r="38" ht="13.5" thickBot="1"/>
    <row r="39" spans="2:10" ht="13.5" thickTop="1">
      <c r="B39" s="123"/>
      <c r="C39" s="124"/>
      <c r="D39" s="124"/>
      <c r="E39" s="124"/>
      <c r="F39" s="124"/>
      <c r="G39" s="124"/>
      <c r="H39" s="124"/>
      <c r="I39" s="124"/>
      <c r="J39" s="239"/>
    </row>
    <row r="40" spans="2:10" ht="12.75">
      <c r="B40" s="500" t="s">
        <v>340</v>
      </c>
      <c r="C40" s="501"/>
      <c r="D40" s="501"/>
      <c r="E40" s="501"/>
      <c r="F40" s="501"/>
      <c r="G40" s="501"/>
      <c r="H40" s="501"/>
      <c r="I40" s="501"/>
      <c r="J40" s="502"/>
    </row>
    <row r="41" spans="2:10" ht="21" customHeight="1">
      <c r="B41" s="228"/>
      <c r="C41" s="212"/>
      <c r="D41" s="212"/>
      <c r="E41" s="212"/>
      <c r="F41" s="212"/>
      <c r="G41" s="212"/>
      <c r="H41" s="212"/>
      <c r="I41" s="212"/>
      <c r="J41" s="229"/>
    </row>
    <row r="42" spans="2:10" ht="21">
      <c r="B42" s="228"/>
      <c r="C42" s="478" t="s">
        <v>317</v>
      </c>
      <c r="D42" s="479"/>
      <c r="E42" s="479"/>
      <c r="F42" s="479"/>
      <c r="G42" s="479"/>
      <c r="H42" s="479"/>
      <c r="I42" s="479"/>
      <c r="J42" s="229"/>
    </row>
    <row r="43" spans="2:10" ht="12.75">
      <c r="B43" s="228"/>
      <c r="C43" s="479"/>
      <c r="D43" s="479"/>
      <c r="E43" s="479"/>
      <c r="F43" s="479"/>
      <c r="G43" s="479"/>
      <c r="H43" s="479"/>
      <c r="I43" s="479"/>
      <c r="J43" s="229"/>
    </row>
    <row r="44" spans="2:10" ht="23.25" customHeight="1">
      <c r="B44" s="125"/>
      <c r="C44" s="213" t="s">
        <v>224</v>
      </c>
      <c r="D44" s="214"/>
      <c r="E44" s="214"/>
      <c r="F44" s="216"/>
      <c r="G44" s="215" t="s">
        <v>226</v>
      </c>
      <c r="H44" s="486">
        <f>G59</f>
        <v>24000</v>
      </c>
      <c r="I44" s="487"/>
      <c r="J44" s="229"/>
    </row>
    <row r="45" spans="2:10" ht="12.75">
      <c r="B45" s="230"/>
      <c r="C45" s="484" t="s">
        <v>225</v>
      </c>
      <c r="D45" s="484"/>
      <c r="E45" s="484"/>
      <c r="F45" s="216"/>
      <c r="G45" s="217" t="s">
        <v>236</v>
      </c>
      <c r="H45" s="488">
        <f>J59</f>
        <v>2450</v>
      </c>
      <c r="I45" s="489"/>
      <c r="J45" s="229"/>
    </row>
    <row r="46" spans="2:10" ht="12.75">
      <c r="B46" s="230"/>
      <c r="C46" s="485"/>
      <c r="D46" s="485"/>
      <c r="E46" s="485"/>
      <c r="F46" s="216"/>
      <c r="G46" s="217" t="s">
        <v>227</v>
      </c>
      <c r="H46" s="488">
        <f>H44-H45</f>
        <v>21550</v>
      </c>
      <c r="I46" s="489"/>
      <c r="J46" s="229"/>
    </row>
    <row r="47" spans="2:10" ht="17.25" customHeight="1">
      <c r="B47" s="228"/>
      <c r="C47" s="479"/>
      <c r="D47" s="479"/>
      <c r="E47" s="479"/>
      <c r="F47" s="479"/>
      <c r="G47" s="479"/>
      <c r="H47" s="479"/>
      <c r="I47" s="479"/>
      <c r="J47" s="229"/>
    </row>
    <row r="48" spans="2:10" ht="17.25" customHeight="1">
      <c r="B48" s="244" t="s">
        <v>241</v>
      </c>
      <c r="C48" s="245"/>
      <c r="D48" s="245"/>
      <c r="E48" s="245"/>
      <c r="F48" s="245"/>
      <c r="G48" s="245"/>
      <c r="H48" s="245"/>
      <c r="I48" s="245"/>
      <c r="J48" s="231"/>
    </row>
    <row r="49" spans="2:10" ht="13.5" customHeight="1" thickBot="1">
      <c r="B49" s="518" t="s">
        <v>228</v>
      </c>
      <c r="C49" s="480" t="s">
        <v>144</v>
      </c>
      <c r="D49" s="481"/>
      <c r="E49" s="480" t="s">
        <v>200</v>
      </c>
      <c r="F49" s="481"/>
      <c r="G49" s="497" t="s">
        <v>235</v>
      </c>
      <c r="H49" s="498"/>
      <c r="I49" s="499"/>
      <c r="J49" s="476" t="s">
        <v>236</v>
      </c>
    </row>
    <row r="50" spans="2:10" ht="12.75">
      <c r="B50" s="519"/>
      <c r="C50" s="482"/>
      <c r="D50" s="483"/>
      <c r="E50" s="482"/>
      <c r="F50" s="483"/>
      <c r="G50" s="242"/>
      <c r="H50" s="243" t="s">
        <v>137</v>
      </c>
      <c r="I50" s="293" t="s">
        <v>334</v>
      </c>
      <c r="J50" s="477"/>
    </row>
    <row r="51" spans="2:10" ht="12.75">
      <c r="B51" s="516" t="s">
        <v>338</v>
      </c>
      <c r="C51" s="510" t="s">
        <v>237</v>
      </c>
      <c r="D51" s="511"/>
      <c r="E51" s="510" t="s">
        <v>238</v>
      </c>
      <c r="F51" s="511"/>
      <c r="G51" s="508">
        <v>12000</v>
      </c>
      <c r="H51" s="495">
        <v>10000</v>
      </c>
      <c r="I51" s="493">
        <v>2000</v>
      </c>
      <c r="J51" s="491">
        <v>1225</v>
      </c>
    </row>
    <row r="52" spans="2:10" ht="12.75">
      <c r="B52" s="517"/>
      <c r="C52" s="512"/>
      <c r="D52" s="513"/>
      <c r="E52" s="512"/>
      <c r="F52" s="513"/>
      <c r="G52" s="509"/>
      <c r="H52" s="496"/>
      <c r="I52" s="494"/>
      <c r="J52" s="492">
        <f>ROUNDDOWN(G52*10%,0.1)</f>
        <v>0</v>
      </c>
    </row>
    <row r="53" spans="2:10" ht="12.75">
      <c r="B53" s="516" t="s">
        <v>339</v>
      </c>
      <c r="C53" s="510" t="s">
        <v>237</v>
      </c>
      <c r="D53" s="511"/>
      <c r="E53" s="510" t="s">
        <v>238</v>
      </c>
      <c r="F53" s="511"/>
      <c r="G53" s="508">
        <v>12000</v>
      </c>
      <c r="H53" s="495">
        <v>10000</v>
      </c>
      <c r="I53" s="493">
        <v>2000</v>
      </c>
      <c r="J53" s="491">
        <v>1225</v>
      </c>
    </row>
    <row r="54" spans="2:10" ht="12.75">
      <c r="B54" s="517"/>
      <c r="C54" s="512"/>
      <c r="D54" s="513"/>
      <c r="E54" s="512"/>
      <c r="F54" s="513"/>
      <c r="G54" s="509"/>
      <c r="H54" s="496"/>
      <c r="I54" s="494"/>
      <c r="J54" s="492">
        <f>ROUNDDOWN(G54*10%,0.1)</f>
        <v>0</v>
      </c>
    </row>
    <row r="55" spans="2:10" ht="12.75">
      <c r="B55" s="514"/>
      <c r="C55" s="510"/>
      <c r="D55" s="511"/>
      <c r="E55" s="510"/>
      <c r="F55" s="511"/>
      <c r="G55" s="508"/>
      <c r="H55" s="495"/>
      <c r="I55" s="493"/>
      <c r="J55" s="491"/>
    </row>
    <row r="56" spans="2:10" ht="12.75">
      <c r="B56" s="515"/>
      <c r="C56" s="512"/>
      <c r="D56" s="513"/>
      <c r="E56" s="512"/>
      <c r="F56" s="513"/>
      <c r="G56" s="509"/>
      <c r="H56" s="496"/>
      <c r="I56" s="494"/>
      <c r="J56" s="492">
        <f>ROUNDDOWN(G56*10%,0.1)</f>
        <v>0</v>
      </c>
    </row>
    <row r="57" spans="2:10" ht="12.75">
      <c r="B57" s="514"/>
      <c r="C57" s="510"/>
      <c r="D57" s="511"/>
      <c r="E57" s="510"/>
      <c r="F57" s="511"/>
      <c r="G57" s="508"/>
      <c r="H57" s="495"/>
      <c r="I57" s="493"/>
      <c r="J57" s="491"/>
    </row>
    <row r="58" spans="2:10" ht="12.75">
      <c r="B58" s="515"/>
      <c r="C58" s="512"/>
      <c r="D58" s="513"/>
      <c r="E58" s="512"/>
      <c r="F58" s="513"/>
      <c r="G58" s="509"/>
      <c r="H58" s="496"/>
      <c r="I58" s="494"/>
      <c r="J58" s="492">
        <f>ROUNDDOWN(G58*10%,0.1)</f>
        <v>0</v>
      </c>
    </row>
    <row r="59" spans="2:10" ht="13.5" thickBot="1">
      <c r="B59" s="505" t="s">
        <v>10</v>
      </c>
      <c r="C59" s="506"/>
      <c r="D59" s="506"/>
      <c r="E59" s="506"/>
      <c r="F59" s="507"/>
      <c r="G59" s="218">
        <f>SUM(G51:G58)</f>
        <v>24000</v>
      </c>
      <c r="H59" s="241">
        <f>SUM(H51:H58)</f>
        <v>20000</v>
      </c>
      <c r="I59" s="240">
        <f>SUM(I51:I58)</f>
        <v>4000</v>
      </c>
      <c r="J59" s="232">
        <f>SUM(J51:J58)</f>
        <v>2450</v>
      </c>
    </row>
    <row r="60" spans="2:10" ht="13.5" thickBot="1">
      <c r="B60" s="234"/>
      <c r="C60" s="220"/>
      <c r="D60" s="220"/>
      <c r="E60" s="220"/>
      <c r="F60" s="220"/>
      <c r="G60" s="220"/>
      <c r="H60" s="220"/>
      <c r="I60" s="220"/>
      <c r="J60" s="235"/>
    </row>
    <row r="61" spans="2:10" ht="13.5" thickTop="1">
      <c r="B61" s="233"/>
      <c r="C61" s="219"/>
      <c r="D61" s="219"/>
      <c r="E61" s="219"/>
      <c r="F61" s="219"/>
      <c r="G61" s="219"/>
      <c r="H61" s="219"/>
      <c r="I61" s="219"/>
      <c r="J61" s="231"/>
    </row>
    <row r="62" spans="2:10" ht="12.75">
      <c r="B62" s="233"/>
      <c r="C62" s="504" t="s">
        <v>229</v>
      </c>
      <c r="D62" s="504"/>
      <c r="E62" s="504"/>
      <c r="F62" s="504"/>
      <c r="G62" s="504"/>
      <c r="H62" s="504"/>
      <c r="I62" s="504"/>
      <c r="J62" s="231"/>
    </row>
    <row r="63" spans="2:10" ht="12.75">
      <c r="B63" s="233"/>
      <c r="C63" s="221"/>
      <c r="D63" s="221"/>
      <c r="E63" s="221"/>
      <c r="F63" s="221"/>
      <c r="G63" s="221"/>
      <c r="H63" s="221"/>
      <c r="I63" s="221"/>
      <c r="J63" s="231"/>
    </row>
    <row r="64" spans="2:10" ht="12.75">
      <c r="B64" s="233"/>
      <c r="C64" s="219"/>
      <c r="D64" s="503" t="s">
        <v>339</v>
      </c>
      <c r="E64" s="503"/>
      <c r="F64" s="503"/>
      <c r="G64" s="503"/>
      <c r="H64" s="503"/>
      <c r="I64" s="219"/>
      <c r="J64" s="231"/>
    </row>
    <row r="65" spans="2:10" ht="12.75">
      <c r="B65" s="233"/>
      <c r="C65" s="219"/>
      <c r="D65" s="221"/>
      <c r="E65" s="221"/>
      <c r="F65" s="221"/>
      <c r="G65" s="221"/>
      <c r="H65" s="221"/>
      <c r="I65" s="219"/>
      <c r="J65" s="231"/>
    </row>
    <row r="66" spans="2:10" ht="12.75">
      <c r="B66" s="233"/>
      <c r="C66" s="219"/>
      <c r="D66" s="222" t="s">
        <v>230</v>
      </c>
      <c r="E66" s="222" t="s">
        <v>239</v>
      </c>
      <c r="F66" s="222"/>
      <c r="G66" s="223"/>
      <c r="H66" s="222"/>
      <c r="I66" s="219"/>
      <c r="J66" s="231"/>
    </row>
    <row r="67" spans="2:10" ht="12.75">
      <c r="B67" s="233"/>
      <c r="C67" s="219"/>
      <c r="D67" s="224"/>
      <c r="E67" s="224"/>
      <c r="F67" s="224"/>
      <c r="G67" s="225"/>
      <c r="H67" s="224"/>
      <c r="I67" s="219"/>
      <c r="J67" s="231"/>
    </row>
    <row r="68" spans="2:10" ht="12.75">
      <c r="B68" s="233"/>
      <c r="C68" s="219"/>
      <c r="D68" s="222" t="s">
        <v>231</v>
      </c>
      <c r="E68" s="222" t="s">
        <v>240</v>
      </c>
      <c r="F68" s="226" t="s">
        <v>232</v>
      </c>
      <c r="G68" s="225"/>
      <c r="H68" s="224"/>
      <c r="I68" s="219"/>
      <c r="J68" s="231"/>
    </row>
    <row r="69" spans="2:10" ht="12.75">
      <c r="B69" s="233"/>
      <c r="C69" s="219"/>
      <c r="D69" s="504"/>
      <c r="E69" s="504"/>
      <c r="F69" s="504"/>
      <c r="G69" s="504"/>
      <c r="H69" s="504"/>
      <c r="I69" s="219"/>
      <c r="J69" s="231"/>
    </row>
    <row r="70" spans="2:10" ht="12.75">
      <c r="B70" s="233"/>
      <c r="C70" s="219"/>
      <c r="D70" s="227" t="s">
        <v>331</v>
      </c>
      <c r="E70" s="227"/>
      <c r="F70" s="227"/>
      <c r="G70" s="219"/>
      <c r="H70" s="219"/>
      <c r="I70" s="219"/>
      <c r="J70" s="231"/>
    </row>
    <row r="71" spans="2:10" ht="13.5" thickBot="1">
      <c r="B71" s="236"/>
      <c r="C71" s="237"/>
      <c r="D71" s="237"/>
      <c r="E71" s="237"/>
      <c r="F71" s="237"/>
      <c r="G71" s="237"/>
      <c r="H71" s="237"/>
      <c r="I71" s="237"/>
      <c r="J71" s="238"/>
    </row>
    <row r="72" ht="13.5" thickTop="1"/>
  </sheetData>
  <sheetProtection selectLockedCells="1" selectUnlockedCells="1"/>
  <mergeCells count="54">
    <mergeCell ref="B57:B58"/>
    <mergeCell ref="C49:D50"/>
    <mergeCell ref="C51:D52"/>
    <mergeCell ref="C53:D54"/>
    <mergeCell ref="C55:D56"/>
    <mergeCell ref="C57:D58"/>
    <mergeCell ref="B51:B52"/>
    <mergeCell ref="B53:B54"/>
    <mergeCell ref="B55:B56"/>
    <mergeCell ref="B49:B50"/>
    <mergeCell ref="C62:I62"/>
    <mergeCell ref="E55:F56"/>
    <mergeCell ref="G55:G56"/>
    <mergeCell ref="E51:F52"/>
    <mergeCell ref="E57:F58"/>
    <mergeCell ref="G53:G54"/>
    <mergeCell ref="G51:G52"/>
    <mergeCell ref="E53:F54"/>
    <mergeCell ref="D64:H64"/>
    <mergeCell ref="D69:H69"/>
    <mergeCell ref="B59:F59"/>
    <mergeCell ref="J55:J56"/>
    <mergeCell ref="I55:I56"/>
    <mergeCell ref="G57:G58"/>
    <mergeCell ref="J57:J58"/>
    <mergeCell ref="I57:I58"/>
    <mergeCell ref="H55:H56"/>
    <mergeCell ref="H57:H58"/>
    <mergeCell ref="I37:J37"/>
    <mergeCell ref="J53:J54"/>
    <mergeCell ref="I53:I54"/>
    <mergeCell ref="H51:H52"/>
    <mergeCell ref="H53:H54"/>
    <mergeCell ref="J51:J52"/>
    <mergeCell ref="I51:I52"/>
    <mergeCell ref="G49:I49"/>
    <mergeCell ref="B40:J40"/>
    <mergeCell ref="C47:I47"/>
    <mergeCell ref="J49:J50"/>
    <mergeCell ref="C42:I42"/>
    <mergeCell ref="C43:I43"/>
    <mergeCell ref="E49:F50"/>
    <mergeCell ref="C45:E46"/>
    <mergeCell ref="H44:I44"/>
    <mergeCell ref="H45:I45"/>
    <mergeCell ref="H46:I46"/>
    <mergeCell ref="A1:N1"/>
    <mergeCell ref="G18:J18"/>
    <mergeCell ref="K8:L10"/>
    <mergeCell ref="G9:J10"/>
    <mergeCell ref="E14:L16"/>
    <mergeCell ref="K7:L7"/>
    <mergeCell ref="E12:H12"/>
    <mergeCell ref="K12:L12"/>
  </mergeCells>
  <printOptions horizontalCentered="1"/>
  <pageMargins left="0.7874015748031497" right="0.7874015748031497" top="0.984251968503937" bottom="0.1968503937007874" header="0.5118110236220472" footer="0.5118110236220472"/>
  <pageSetup horizontalDpi="600" verticalDpi="600" orientation="landscape" paperSize="9" r:id="rId2"/>
  <headerFooter alignWithMargins="0">
    <oddHeader>&amp;L&amp;8【資料】</oddHeader>
    <oddFooter>&amp;R&amp;8公益財団法人福島県スポーツ振興基金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7">
    <tabColor indexed="10"/>
  </sheetPr>
  <dimension ref="A1:E20"/>
  <sheetViews>
    <sheetView view="pageBreakPreview" zoomScaleSheetLayoutView="100" zoomScalePageLayoutView="0" workbookViewId="0" topLeftCell="A1">
      <selection activeCell="I6" sqref="I6"/>
    </sheetView>
  </sheetViews>
  <sheetFormatPr defaultColWidth="9.00390625" defaultRowHeight="30" customHeight="1"/>
  <cols>
    <col min="1" max="1" width="15.25390625" style="93" bestFit="1" customWidth="1"/>
    <col min="2" max="2" width="33.75390625" style="93" customWidth="1"/>
    <col min="3" max="3" width="26.25390625" style="93" customWidth="1"/>
    <col min="4" max="5" width="27.50390625" style="93" customWidth="1"/>
    <col min="6" max="16384" width="9.00390625" style="93" customWidth="1"/>
  </cols>
  <sheetData>
    <row r="1" spans="1:5" ht="26.25" customHeight="1">
      <c r="A1" s="520" t="s">
        <v>117</v>
      </c>
      <c r="B1" s="521"/>
      <c r="C1" s="521"/>
      <c r="D1" s="521"/>
      <c r="E1" s="521"/>
    </row>
    <row r="2" spans="1:5" ht="26.25" customHeight="1" thickBot="1">
      <c r="A2" s="522" t="s">
        <v>347</v>
      </c>
      <c r="B2" s="522"/>
      <c r="C2" s="522"/>
      <c r="D2" s="522"/>
      <c r="E2" s="522"/>
    </row>
    <row r="3" spans="1:5" ht="26.25" customHeight="1" thickTop="1">
      <c r="A3" s="76" t="s">
        <v>70</v>
      </c>
      <c r="B3" s="76" t="s">
        <v>71</v>
      </c>
      <c r="C3" s="77" t="s">
        <v>72</v>
      </c>
      <c r="D3" s="77" t="s">
        <v>119</v>
      </c>
      <c r="E3" s="278" t="s">
        <v>120</v>
      </c>
    </row>
    <row r="4" spans="1:5" ht="41.25" customHeight="1">
      <c r="A4" s="94" t="s">
        <v>73</v>
      </c>
      <c r="B4" s="95" t="s">
        <v>115</v>
      </c>
      <c r="C4" s="96" t="s">
        <v>244</v>
      </c>
      <c r="D4" s="96"/>
      <c r="E4" s="279" t="s">
        <v>74</v>
      </c>
    </row>
    <row r="5" spans="1:5" ht="26.25" customHeight="1">
      <c r="A5" s="523" t="s">
        <v>75</v>
      </c>
      <c r="B5" s="97" t="s">
        <v>76</v>
      </c>
      <c r="C5" s="98" t="s">
        <v>77</v>
      </c>
      <c r="D5" s="98"/>
      <c r="E5" s="280" t="s">
        <v>74</v>
      </c>
    </row>
    <row r="6" spans="1:5" ht="26.25" customHeight="1">
      <c r="A6" s="524"/>
      <c r="B6" s="99" t="s">
        <v>78</v>
      </c>
      <c r="C6" s="100" t="s">
        <v>79</v>
      </c>
      <c r="D6" s="100"/>
      <c r="E6" s="281" t="s">
        <v>74</v>
      </c>
    </row>
    <row r="7" spans="1:5" ht="26.25" customHeight="1">
      <c r="A7" s="524"/>
      <c r="B7" s="99" t="s">
        <v>80</v>
      </c>
      <c r="C7" s="100" t="s">
        <v>81</v>
      </c>
      <c r="D7" s="100"/>
      <c r="E7" s="281" t="s">
        <v>74</v>
      </c>
    </row>
    <row r="8" spans="1:5" ht="26.25" customHeight="1">
      <c r="A8" s="524"/>
      <c r="B8" s="99" t="s">
        <v>82</v>
      </c>
      <c r="C8" s="100" t="s">
        <v>83</v>
      </c>
      <c r="D8" s="100"/>
      <c r="E8" s="281" t="s">
        <v>74</v>
      </c>
    </row>
    <row r="9" spans="1:5" ht="81" customHeight="1">
      <c r="A9" s="524"/>
      <c r="B9" s="101" t="s">
        <v>84</v>
      </c>
      <c r="C9" s="102" t="s">
        <v>245</v>
      </c>
      <c r="D9" s="102"/>
      <c r="E9" s="282" t="s">
        <v>74</v>
      </c>
    </row>
    <row r="10" spans="1:5" ht="26.25" customHeight="1">
      <c r="A10" s="523" t="s">
        <v>31</v>
      </c>
      <c r="B10" s="97" t="s">
        <v>85</v>
      </c>
      <c r="C10" s="98" t="s">
        <v>86</v>
      </c>
      <c r="D10" s="98" t="s">
        <v>87</v>
      </c>
      <c r="E10" s="280" t="s">
        <v>74</v>
      </c>
    </row>
    <row r="11" spans="1:5" ht="26.25" customHeight="1">
      <c r="A11" s="525"/>
      <c r="B11" s="103" t="s">
        <v>88</v>
      </c>
      <c r="C11" s="104" t="s">
        <v>89</v>
      </c>
      <c r="D11" s="104" t="s">
        <v>325</v>
      </c>
      <c r="E11" s="283" t="s">
        <v>90</v>
      </c>
    </row>
    <row r="12" spans="1:5" ht="26.25" customHeight="1">
      <c r="A12" s="94" t="s">
        <v>116</v>
      </c>
      <c r="B12" s="95" t="s">
        <v>91</v>
      </c>
      <c r="C12" s="96" t="s">
        <v>86</v>
      </c>
      <c r="D12" s="96" t="s">
        <v>92</v>
      </c>
      <c r="E12" s="279" t="s">
        <v>93</v>
      </c>
    </row>
    <row r="13" spans="1:5" ht="26.25" customHeight="1">
      <c r="A13" s="94" t="s">
        <v>94</v>
      </c>
      <c r="B13" s="95" t="s">
        <v>95</v>
      </c>
      <c r="C13" s="96" t="s">
        <v>96</v>
      </c>
      <c r="D13" s="96" t="s">
        <v>97</v>
      </c>
      <c r="E13" s="279" t="s">
        <v>98</v>
      </c>
    </row>
    <row r="14" spans="1:5" ht="26.25" customHeight="1">
      <c r="A14" s="94" t="s">
        <v>99</v>
      </c>
      <c r="B14" s="95" t="s">
        <v>100</v>
      </c>
      <c r="C14" s="96" t="s">
        <v>86</v>
      </c>
      <c r="D14" s="96" t="s">
        <v>101</v>
      </c>
      <c r="E14" s="279" t="s">
        <v>102</v>
      </c>
    </row>
    <row r="15" spans="1:5" ht="26.25" customHeight="1">
      <c r="A15" s="94" t="s">
        <v>103</v>
      </c>
      <c r="B15" s="95" t="s">
        <v>104</v>
      </c>
      <c r="C15" s="96" t="s">
        <v>86</v>
      </c>
      <c r="D15" s="96" t="s">
        <v>101</v>
      </c>
      <c r="E15" s="279" t="s">
        <v>102</v>
      </c>
    </row>
    <row r="16" spans="1:5" ht="26.25" customHeight="1">
      <c r="A16" s="94" t="s">
        <v>105</v>
      </c>
      <c r="B16" s="95" t="s">
        <v>106</v>
      </c>
      <c r="C16" s="96" t="s">
        <v>86</v>
      </c>
      <c r="D16" s="96" t="s">
        <v>107</v>
      </c>
      <c r="E16" s="279" t="s">
        <v>108</v>
      </c>
    </row>
    <row r="17" spans="1:5" ht="26.25" customHeight="1" thickBot="1">
      <c r="A17" s="94" t="s">
        <v>109</v>
      </c>
      <c r="B17" s="95" t="s">
        <v>122</v>
      </c>
      <c r="C17" s="96"/>
      <c r="D17" s="96"/>
      <c r="E17" s="284"/>
    </row>
    <row r="18" ht="26.25" customHeight="1" thickTop="1">
      <c r="A18" s="292" t="s">
        <v>113</v>
      </c>
    </row>
    <row r="19" ht="26.25" customHeight="1"/>
    <row r="20" ht="30" customHeight="1">
      <c r="A20" s="105"/>
    </row>
  </sheetData>
  <sheetProtection selectLockedCells="1" selectUnlockedCells="1"/>
  <mergeCells count="4">
    <mergeCell ref="A1:E1"/>
    <mergeCell ref="A2:E2"/>
    <mergeCell ref="A5:A9"/>
    <mergeCell ref="A10:A11"/>
  </mergeCells>
  <printOptions horizontalCentered="1"/>
  <pageMargins left="0.7874015748031497" right="0.7874015748031497" top="0.984251968503937" bottom="0.11811023622047245" header="0.5118110236220472" footer="0.1968503937007874"/>
  <pageSetup horizontalDpi="600" verticalDpi="600" orientation="landscape" paperSize="9" r:id="rId1"/>
  <headerFooter alignWithMargins="0">
    <oddHeader>&amp;L&amp;"ＭＳ Ｐゴシック,太字"&amp;8【資料】</oddHeader>
    <oddFooter>&amp;R&amp;8公益財団法人福島県スポーツ振興基金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I34"/>
  <sheetViews>
    <sheetView tabSelected="1" view="pageBreakPreview" zoomScaleSheetLayoutView="100" zoomScalePageLayoutView="0" workbookViewId="0" topLeftCell="A1">
      <selection activeCell="P12" sqref="P12"/>
    </sheetView>
  </sheetViews>
  <sheetFormatPr defaultColWidth="9.00390625" defaultRowHeight="22.5" customHeight="1"/>
  <cols>
    <col min="1" max="7" width="11.875" style="1" customWidth="1"/>
    <col min="8" max="8" width="7.50390625" style="1" hidden="1" customWidth="1"/>
    <col min="9" max="16384" width="9.00390625" style="1" customWidth="1"/>
  </cols>
  <sheetData>
    <row r="1" spans="1:9" ht="15" customHeight="1">
      <c r="A1" s="22" t="s">
        <v>351</v>
      </c>
      <c r="E1" s="287" t="s">
        <v>4</v>
      </c>
      <c r="F1" s="306"/>
      <c r="G1" s="306"/>
      <c r="I1" s="2"/>
    </row>
    <row r="2" ht="15" customHeight="1"/>
    <row r="3" spans="1:7" ht="22.5" customHeight="1">
      <c r="A3" s="318" t="s">
        <v>128</v>
      </c>
      <c r="B3" s="318"/>
      <c r="C3" s="318"/>
      <c r="D3" s="318"/>
      <c r="E3" s="318"/>
      <c r="F3" s="318"/>
      <c r="G3" s="318"/>
    </row>
    <row r="4" s="11" customFormat="1" ht="22.5" customHeight="1"/>
    <row r="5" spans="1:7" ht="22.5" customHeight="1">
      <c r="A5" s="5" t="s">
        <v>129</v>
      </c>
      <c r="B5" s="3"/>
      <c r="C5" s="3"/>
      <c r="D5" s="3"/>
      <c r="E5" s="3"/>
      <c r="F5" s="3"/>
      <c r="G5" s="4"/>
    </row>
    <row r="6" spans="1:7" ht="22.5" customHeight="1">
      <c r="A6" s="26" t="s">
        <v>45</v>
      </c>
      <c r="B6" s="309">
        <f>IF(B7="","",(VLOOKUP(H8,'【助成対象事業等】'!A2:H21,2,FALSE)))</f>
      </c>
      <c r="C6" s="310"/>
      <c r="D6" s="310"/>
      <c r="E6" s="310"/>
      <c r="F6" s="310"/>
      <c r="G6" s="311"/>
    </row>
    <row r="7" spans="1:7" ht="18.75" customHeight="1">
      <c r="A7" s="307" t="s">
        <v>121</v>
      </c>
      <c r="B7" s="312">
        <f>IF(H8=1,"",(VLOOKUP(H8,'【助成対象事業等】'!A2:H21,3,FALSE)))</f>
      </c>
      <c r="C7" s="313"/>
      <c r="D7" s="313"/>
      <c r="E7" s="313"/>
      <c r="F7" s="313"/>
      <c r="G7" s="314"/>
    </row>
    <row r="8" spans="1:8" ht="18.75" customHeight="1">
      <c r="A8" s="308"/>
      <c r="B8" s="315"/>
      <c r="C8" s="316"/>
      <c r="D8" s="316"/>
      <c r="E8" s="316"/>
      <c r="F8" s="316"/>
      <c r="G8" s="317"/>
      <c r="H8" s="6">
        <v>1</v>
      </c>
    </row>
    <row r="9" spans="1:7" s="11" customFormat="1" ht="22.5" customHeight="1">
      <c r="A9" s="296" t="s">
        <v>130</v>
      </c>
      <c r="B9" s="297"/>
      <c r="C9" s="297"/>
      <c r="D9" s="297"/>
      <c r="E9" s="297"/>
      <c r="F9" s="297"/>
      <c r="G9" s="298"/>
    </row>
    <row r="10" spans="1:7" s="11" customFormat="1" ht="22.5" customHeight="1">
      <c r="A10" s="319"/>
      <c r="B10" s="320"/>
      <c r="C10" s="320"/>
      <c r="D10" s="320"/>
      <c r="E10" s="320"/>
      <c r="F10" s="320"/>
      <c r="G10" s="321"/>
    </row>
    <row r="11" spans="1:7" s="11" customFormat="1" ht="22.5" customHeight="1">
      <c r="A11" s="296" t="s">
        <v>131</v>
      </c>
      <c r="B11" s="297"/>
      <c r="C11" s="297"/>
      <c r="D11" s="297"/>
      <c r="E11" s="297"/>
      <c r="F11" s="297"/>
      <c r="G11" s="298"/>
    </row>
    <row r="12" spans="1:7" s="11" customFormat="1" ht="67.5" customHeight="1">
      <c r="A12" s="322"/>
      <c r="B12" s="323"/>
      <c r="C12" s="323"/>
      <c r="D12" s="323"/>
      <c r="E12" s="323"/>
      <c r="F12" s="323"/>
      <c r="G12" s="324"/>
    </row>
    <row r="13" spans="1:7" s="11" customFormat="1" ht="22.5" customHeight="1">
      <c r="A13" s="28" t="s">
        <v>134</v>
      </c>
      <c r="B13" s="12"/>
      <c r="C13" s="12"/>
      <c r="D13" s="12"/>
      <c r="E13" s="12"/>
      <c r="F13" s="12"/>
      <c r="G13" s="13"/>
    </row>
    <row r="14" spans="1:7" s="11" customFormat="1" ht="67.5" customHeight="1">
      <c r="A14" s="325"/>
      <c r="B14" s="326"/>
      <c r="C14" s="326"/>
      <c r="D14" s="326"/>
      <c r="E14" s="326"/>
      <c r="F14" s="326"/>
      <c r="G14" s="327"/>
    </row>
    <row r="15" spans="1:7" s="11" customFormat="1" ht="67.5" customHeight="1">
      <c r="A15" s="325"/>
      <c r="B15" s="326"/>
      <c r="C15" s="326"/>
      <c r="D15" s="326"/>
      <c r="E15" s="326"/>
      <c r="F15" s="326"/>
      <c r="G15" s="327"/>
    </row>
    <row r="16" spans="1:7" s="11" customFormat="1" ht="67.5" customHeight="1">
      <c r="A16" s="325"/>
      <c r="B16" s="326"/>
      <c r="C16" s="326"/>
      <c r="D16" s="326"/>
      <c r="E16" s="326"/>
      <c r="F16" s="326"/>
      <c r="G16" s="327"/>
    </row>
    <row r="17" spans="1:7" s="11" customFormat="1" ht="67.5" customHeight="1">
      <c r="A17" s="325"/>
      <c r="B17" s="326"/>
      <c r="C17" s="326"/>
      <c r="D17" s="326"/>
      <c r="E17" s="326"/>
      <c r="F17" s="326"/>
      <c r="G17" s="327"/>
    </row>
    <row r="18" spans="1:7" s="11" customFormat="1" ht="67.5" customHeight="1">
      <c r="A18" s="325"/>
      <c r="B18" s="326"/>
      <c r="C18" s="326"/>
      <c r="D18" s="326"/>
      <c r="E18" s="326"/>
      <c r="F18" s="326"/>
      <c r="G18" s="327"/>
    </row>
    <row r="19" spans="1:7" s="11" customFormat="1" ht="67.5" customHeight="1">
      <c r="A19" s="325"/>
      <c r="B19" s="326"/>
      <c r="C19" s="326"/>
      <c r="D19" s="326"/>
      <c r="E19" s="326"/>
      <c r="F19" s="326"/>
      <c r="G19" s="327"/>
    </row>
    <row r="20" spans="1:7" s="11" customFormat="1" ht="67.5" customHeight="1">
      <c r="A20" s="328"/>
      <c r="B20" s="329"/>
      <c r="C20" s="329"/>
      <c r="D20" s="329"/>
      <c r="E20" s="329"/>
      <c r="F20" s="329"/>
      <c r="G20" s="330"/>
    </row>
    <row r="21" spans="1:7" s="11" customFormat="1" ht="22.5" customHeight="1">
      <c r="A21" s="296" t="s">
        <v>249</v>
      </c>
      <c r="B21" s="297"/>
      <c r="C21" s="297"/>
      <c r="D21" s="297"/>
      <c r="E21" s="297"/>
      <c r="F21" s="297"/>
      <c r="G21" s="298"/>
    </row>
    <row r="22" spans="1:7" s="11" customFormat="1" ht="99.75" customHeight="1">
      <c r="A22" s="299" t="s">
        <v>349</v>
      </c>
      <c r="B22" s="300"/>
      <c r="C22" s="300"/>
      <c r="D22" s="300"/>
      <c r="E22" s="300"/>
      <c r="F22" s="300"/>
      <c r="G22" s="301"/>
    </row>
    <row r="23" spans="1:7" s="11" customFormat="1" ht="99.75" customHeight="1">
      <c r="A23" s="302"/>
      <c r="B23" s="300"/>
      <c r="C23" s="300"/>
      <c r="D23" s="300"/>
      <c r="E23" s="300"/>
      <c r="F23" s="300"/>
      <c r="G23" s="301"/>
    </row>
    <row r="24" spans="1:7" s="11" customFormat="1" ht="99.75" customHeight="1">
      <c r="A24" s="302"/>
      <c r="B24" s="300"/>
      <c r="C24" s="300"/>
      <c r="D24" s="300"/>
      <c r="E24" s="300"/>
      <c r="F24" s="300"/>
      <c r="G24" s="301"/>
    </row>
    <row r="25" spans="1:7" s="11" customFormat="1" ht="99.75" customHeight="1">
      <c r="A25" s="302"/>
      <c r="B25" s="300"/>
      <c r="C25" s="300"/>
      <c r="D25" s="300"/>
      <c r="E25" s="300"/>
      <c r="F25" s="300"/>
      <c r="G25" s="301"/>
    </row>
    <row r="26" spans="1:7" s="11" customFormat="1" ht="150" customHeight="1">
      <c r="A26" s="303"/>
      <c r="B26" s="304"/>
      <c r="C26" s="304"/>
      <c r="D26" s="304"/>
      <c r="E26" s="304"/>
      <c r="F26" s="304"/>
      <c r="G26" s="305"/>
    </row>
    <row r="27" spans="1:7" s="11" customFormat="1" ht="22.5" customHeight="1">
      <c r="A27" s="296" t="s">
        <v>132</v>
      </c>
      <c r="B27" s="297"/>
      <c r="C27" s="297"/>
      <c r="D27" s="297"/>
      <c r="E27" s="297"/>
      <c r="F27" s="297"/>
      <c r="G27" s="298"/>
    </row>
    <row r="28" spans="1:7" s="11" customFormat="1" ht="22.5" customHeight="1">
      <c r="A28" s="25"/>
      <c r="B28" s="8"/>
      <c r="C28" s="106"/>
      <c r="D28" s="27" t="s">
        <v>64</v>
      </c>
      <c r="E28" s="7"/>
      <c r="F28" s="8"/>
      <c r="G28" s="9"/>
    </row>
    <row r="29" spans="1:7" s="11" customFormat="1" ht="22.5" customHeight="1">
      <c r="A29" s="62"/>
      <c r="B29" s="107"/>
      <c r="C29" s="107"/>
      <c r="D29" s="107"/>
      <c r="E29" s="107"/>
      <c r="F29" s="107"/>
      <c r="G29" s="107"/>
    </row>
    <row r="30" spans="1:7" s="11" customFormat="1" ht="22.5" customHeight="1">
      <c r="A30" s="62"/>
      <c r="B30" s="107"/>
      <c r="C30" s="107"/>
      <c r="D30" s="107"/>
      <c r="E30" s="107"/>
      <c r="F30" s="107"/>
      <c r="G30" s="107"/>
    </row>
    <row r="31" spans="1:7" s="11" customFormat="1" ht="22.5" customHeight="1">
      <c r="A31" s="62"/>
      <c r="B31" s="107"/>
      <c r="C31" s="107"/>
      <c r="D31" s="107"/>
      <c r="E31" s="107"/>
      <c r="F31" s="107"/>
      <c r="G31" s="107"/>
    </row>
    <row r="32" spans="1:7" s="11" customFormat="1" ht="22.5" customHeight="1">
      <c r="A32" s="62"/>
      <c r="B32" s="107"/>
      <c r="C32" s="107"/>
      <c r="D32" s="107"/>
      <c r="E32" s="107"/>
      <c r="F32" s="107"/>
      <c r="G32" s="107"/>
    </row>
    <row r="33" spans="1:7" s="11" customFormat="1" ht="22.5" customHeight="1">
      <c r="A33" s="62"/>
      <c r="B33" s="107"/>
      <c r="C33" s="107"/>
      <c r="D33" s="107"/>
      <c r="E33" s="107"/>
      <c r="F33" s="107"/>
      <c r="G33" s="107"/>
    </row>
    <row r="34" spans="1:7" s="11" customFormat="1" ht="22.5" customHeight="1">
      <c r="A34" s="62"/>
      <c r="B34" s="107"/>
      <c r="C34" s="107"/>
      <c r="D34" s="107"/>
      <c r="E34" s="107"/>
      <c r="F34" s="107"/>
      <c r="G34" s="107"/>
    </row>
  </sheetData>
  <sheetProtection formatRows="0" selectLockedCells="1"/>
  <mergeCells count="13">
    <mergeCell ref="A12:G12"/>
    <mergeCell ref="A9:G9"/>
    <mergeCell ref="A14:G20"/>
    <mergeCell ref="A11:G11"/>
    <mergeCell ref="A21:G21"/>
    <mergeCell ref="A22:G26"/>
    <mergeCell ref="A27:G27"/>
    <mergeCell ref="F1:G1"/>
    <mergeCell ref="A7:A8"/>
    <mergeCell ref="B6:G6"/>
    <mergeCell ref="B7:G8"/>
    <mergeCell ref="A3:G3"/>
    <mergeCell ref="A10:G10"/>
  </mergeCells>
  <dataValidations count="4">
    <dataValidation type="list" allowBlank="1" showInputMessage="1" showErrorMessage="1" sqref="E28">
      <formula1>"令和２年,令和３年"</formula1>
    </dataValidation>
    <dataValidation type="list" allowBlank="1" showInputMessage="1" showErrorMessage="1" sqref="B28 F28">
      <formula1>"　１月,　２月,　３月,　４月,　５月,　６月,　７月,　８月,　９月,１０月,１１月,１２月"</formula1>
    </dataValidation>
    <dataValidation type="list" allowBlank="1" showInputMessage="1" showErrorMessage="1" sqref="C28 G28">
      <formula1>"　１日,　２日,　３日,　４日,　５日,　６日,　７日,　８日,　９日,１０日,１１日,１２日,１３日,１４日,１５日,１６日,１７日,１８日,１９日,２０日,２１日,２２日,２３日,２４日,２５日,２６日,２７日,２８日,２９日,３０日,３１日"</formula1>
    </dataValidation>
    <dataValidation type="list" allowBlank="1" showInputMessage="1" showErrorMessage="1" sqref="A28">
      <formula1>"令和２年,令和３年"</formula1>
    </dataValidation>
  </dataValidations>
  <printOptions horizontalCentered="1"/>
  <pageMargins left="0.8661417322834646" right="0.8661417322834646" top="0.984251968503937" bottom="0.1968503937007874" header="0.5118110236220472" footer="0.5118110236220472"/>
  <pageSetup horizontalDpi="600" verticalDpi="600" orientation="portrait" paperSize="9" r:id="rId4"/>
  <rowBreaks count="1" manualBreakCount="1">
    <brk id="20" max="7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>
    <tabColor rgb="FFFF99FF"/>
  </sheetPr>
  <dimension ref="A1:GC33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22.5" customHeight="1"/>
  <cols>
    <col min="1" max="7" width="11.875" style="11" customWidth="1"/>
    <col min="8" max="8" width="7.50390625" style="11" hidden="1" customWidth="1"/>
    <col min="9" max="16384" width="9.00390625" style="11" customWidth="1"/>
  </cols>
  <sheetData>
    <row r="1" spans="1:9" ht="15" customHeight="1">
      <c r="A1" s="23" t="s">
        <v>351</v>
      </c>
      <c r="D1" s="338" t="s">
        <v>327</v>
      </c>
      <c r="E1" s="14" t="s">
        <v>4</v>
      </c>
      <c r="F1" s="331" t="s">
        <v>326</v>
      </c>
      <c r="G1" s="331"/>
      <c r="I1" s="51"/>
    </row>
    <row r="2" ht="15" customHeight="1">
      <c r="D2" s="338"/>
    </row>
    <row r="3" spans="1:7" ht="22.5" customHeight="1">
      <c r="A3" s="337" t="s">
        <v>128</v>
      </c>
      <c r="B3" s="337"/>
      <c r="C3" s="337"/>
      <c r="D3" s="337"/>
      <c r="E3" s="337"/>
      <c r="F3" s="337"/>
      <c r="G3" s="337"/>
    </row>
    <row r="5" spans="1:7" ht="22.5" customHeight="1">
      <c r="A5" s="28" t="s">
        <v>129</v>
      </c>
      <c r="B5" s="12"/>
      <c r="C5" s="12"/>
      <c r="D5" s="12"/>
      <c r="E5" s="12"/>
      <c r="F5" s="12"/>
      <c r="G5" s="13"/>
    </row>
    <row r="6" spans="1:7" ht="22.5" customHeight="1">
      <c r="A6" s="246" t="s">
        <v>45</v>
      </c>
      <c r="B6" s="334">
        <f>IF(B7="","",(VLOOKUP(H8,'【助成対象事業等】'!A2:H21,2,FALSE)))</f>
      </c>
      <c r="C6" s="335"/>
      <c r="D6" s="335"/>
      <c r="E6" s="335"/>
      <c r="F6" s="335"/>
      <c r="G6" s="336"/>
    </row>
    <row r="7" spans="1:7" ht="18.75" customHeight="1">
      <c r="A7" s="332" t="s">
        <v>121</v>
      </c>
      <c r="B7" s="312">
        <f>IF(H8=1,"",(VLOOKUP(H8,'【助成対象事業等】'!A2:H21,3,FALSE)))</f>
      </c>
      <c r="C7" s="313"/>
      <c r="D7" s="313"/>
      <c r="E7" s="313"/>
      <c r="F7" s="313"/>
      <c r="G7" s="314"/>
    </row>
    <row r="8" spans="1:8" ht="18.75" customHeight="1">
      <c r="A8" s="333"/>
      <c r="B8" s="315"/>
      <c r="C8" s="316"/>
      <c r="D8" s="316"/>
      <c r="E8" s="316"/>
      <c r="F8" s="316"/>
      <c r="G8" s="317"/>
      <c r="H8" s="247">
        <v>1</v>
      </c>
    </row>
    <row r="9" spans="1:7" ht="22.5" customHeight="1">
      <c r="A9" s="296" t="s">
        <v>130</v>
      </c>
      <c r="B9" s="297"/>
      <c r="C9" s="297"/>
      <c r="D9" s="297"/>
      <c r="E9" s="297"/>
      <c r="F9" s="297"/>
      <c r="G9" s="298"/>
    </row>
    <row r="10" spans="1:7" ht="22.5" customHeight="1">
      <c r="A10" s="339" t="s">
        <v>250</v>
      </c>
      <c r="B10" s="340"/>
      <c r="C10" s="340"/>
      <c r="D10" s="340"/>
      <c r="E10" s="340"/>
      <c r="F10" s="340"/>
      <c r="G10" s="341"/>
    </row>
    <row r="11" spans="1:7" ht="22.5" customHeight="1">
      <c r="A11" s="296" t="s">
        <v>131</v>
      </c>
      <c r="B11" s="297"/>
      <c r="C11" s="297"/>
      <c r="D11" s="297"/>
      <c r="E11" s="297"/>
      <c r="F11" s="297"/>
      <c r="G11" s="298"/>
    </row>
    <row r="12" spans="1:7" ht="67.5" customHeight="1">
      <c r="A12" s="342" t="s">
        <v>251</v>
      </c>
      <c r="B12" s="343"/>
      <c r="C12" s="343"/>
      <c r="D12" s="343"/>
      <c r="E12" s="343"/>
      <c r="F12" s="343"/>
      <c r="G12" s="344"/>
    </row>
    <row r="13" spans="1:7" ht="22.5" customHeight="1">
      <c r="A13" s="28" t="s">
        <v>134</v>
      </c>
      <c r="B13" s="12"/>
      <c r="C13" s="12"/>
      <c r="D13" s="12"/>
      <c r="E13" s="12"/>
      <c r="F13" s="12"/>
      <c r="G13" s="13"/>
    </row>
    <row r="14" spans="1:7" ht="67.5" customHeight="1">
      <c r="A14" s="345" t="s">
        <v>295</v>
      </c>
      <c r="B14" s="346"/>
      <c r="C14" s="346"/>
      <c r="D14" s="346"/>
      <c r="E14" s="346"/>
      <c r="F14" s="346"/>
      <c r="G14" s="347"/>
    </row>
    <row r="15" spans="1:7" ht="67.5" customHeight="1">
      <c r="A15" s="345"/>
      <c r="B15" s="346"/>
      <c r="C15" s="346"/>
      <c r="D15" s="346"/>
      <c r="E15" s="346"/>
      <c r="F15" s="346"/>
      <c r="G15" s="347"/>
    </row>
    <row r="16" spans="1:7" ht="67.5" customHeight="1">
      <c r="A16" s="345"/>
      <c r="B16" s="346"/>
      <c r="C16" s="346"/>
      <c r="D16" s="346"/>
      <c r="E16" s="346"/>
      <c r="F16" s="346"/>
      <c r="G16" s="347"/>
    </row>
    <row r="17" spans="1:7" ht="67.5" customHeight="1">
      <c r="A17" s="345"/>
      <c r="B17" s="346"/>
      <c r="C17" s="346"/>
      <c r="D17" s="346"/>
      <c r="E17" s="346"/>
      <c r="F17" s="346"/>
      <c r="G17" s="347"/>
    </row>
    <row r="18" spans="1:7" ht="67.5" customHeight="1">
      <c r="A18" s="345"/>
      <c r="B18" s="346"/>
      <c r="C18" s="346"/>
      <c r="D18" s="346"/>
      <c r="E18" s="346"/>
      <c r="F18" s="346"/>
      <c r="G18" s="347"/>
    </row>
    <row r="19" spans="1:7" ht="67.5" customHeight="1">
      <c r="A19" s="348"/>
      <c r="B19" s="349"/>
      <c r="C19" s="349"/>
      <c r="D19" s="349"/>
      <c r="E19" s="349"/>
      <c r="F19" s="349"/>
      <c r="G19" s="350"/>
    </row>
    <row r="20" spans="1:7" ht="22.5" customHeight="1">
      <c r="A20" s="296" t="s">
        <v>249</v>
      </c>
      <c r="B20" s="297"/>
      <c r="C20" s="297"/>
      <c r="D20" s="297"/>
      <c r="E20" s="297"/>
      <c r="F20" s="297"/>
      <c r="G20" s="298"/>
    </row>
    <row r="21" spans="1:185" s="285" customFormat="1" ht="67.5" customHeight="1">
      <c r="A21" s="299" t="s">
        <v>348</v>
      </c>
      <c r="B21" s="300"/>
      <c r="C21" s="300"/>
      <c r="D21" s="300"/>
      <c r="E21" s="300"/>
      <c r="F21" s="300"/>
      <c r="G21" s="301"/>
      <c r="J21" s="286"/>
      <c r="K21" s="286"/>
      <c r="L21" s="286"/>
      <c r="M21" s="286"/>
      <c r="N21" s="286"/>
      <c r="O21" s="286"/>
      <c r="P21" s="286"/>
      <c r="Q21" s="286"/>
      <c r="R21" s="286"/>
      <c r="S21" s="286"/>
      <c r="T21" s="286"/>
      <c r="U21" s="286"/>
      <c r="V21" s="286"/>
      <c r="W21" s="286"/>
      <c r="X21" s="286"/>
      <c r="Y21" s="286"/>
      <c r="Z21" s="286"/>
      <c r="AA21" s="286"/>
      <c r="AB21" s="286"/>
      <c r="AC21" s="286"/>
      <c r="AD21" s="286"/>
      <c r="AE21" s="286"/>
      <c r="AF21" s="286"/>
      <c r="AG21" s="286"/>
      <c r="AH21" s="286"/>
      <c r="AI21" s="286"/>
      <c r="AJ21" s="286"/>
      <c r="AK21" s="286"/>
      <c r="AL21" s="286"/>
      <c r="AM21" s="286"/>
      <c r="AN21" s="286"/>
      <c r="AO21" s="286"/>
      <c r="AP21" s="286"/>
      <c r="AQ21" s="286"/>
      <c r="AR21" s="286"/>
      <c r="AS21" s="286"/>
      <c r="AT21" s="286"/>
      <c r="AU21" s="286"/>
      <c r="AV21" s="286"/>
      <c r="AW21" s="286"/>
      <c r="AX21" s="286"/>
      <c r="AY21" s="286"/>
      <c r="AZ21" s="286"/>
      <c r="BA21" s="286"/>
      <c r="BB21" s="286"/>
      <c r="BC21" s="286"/>
      <c r="BD21" s="286"/>
      <c r="BE21" s="286"/>
      <c r="BF21" s="286"/>
      <c r="BG21" s="286"/>
      <c r="BH21" s="286"/>
      <c r="BI21" s="286"/>
      <c r="BJ21" s="286"/>
      <c r="BK21" s="286"/>
      <c r="BL21" s="286"/>
      <c r="BM21" s="286"/>
      <c r="BN21" s="286"/>
      <c r="BO21" s="286"/>
      <c r="BP21" s="286"/>
      <c r="BQ21" s="286"/>
      <c r="BR21" s="286"/>
      <c r="BS21" s="286"/>
      <c r="BT21" s="286"/>
      <c r="BU21" s="286"/>
      <c r="BV21" s="286"/>
      <c r="BW21" s="286"/>
      <c r="BX21" s="286"/>
      <c r="BY21" s="286"/>
      <c r="BZ21" s="286"/>
      <c r="CA21" s="286"/>
      <c r="CB21" s="286"/>
      <c r="CC21" s="286"/>
      <c r="CD21" s="286"/>
      <c r="CE21" s="286"/>
      <c r="CF21" s="286"/>
      <c r="CG21" s="286"/>
      <c r="CH21" s="286"/>
      <c r="CI21" s="286"/>
      <c r="CJ21" s="286"/>
      <c r="CK21" s="286"/>
      <c r="CL21" s="286"/>
      <c r="CM21" s="286"/>
      <c r="CN21" s="286"/>
      <c r="CO21" s="286"/>
      <c r="CP21" s="286"/>
      <c r="CQ21" s="286"/>
      <c r="CR21" s="286"/>
      <c r="CS21" s="286"/>
      <c r="CT21" s="286"/>
      <c r="CU21" s="286"/>
      <c r="CV21" s="286"/>
      <c r="CW21" s="286"/>
      <c r="CX21" s="286"/>
      <c r="CY21" s="286"/>
      <c r="CZ21" s="286"/>
      <c r="DA21" s="286"/>
      <c r="DB21" s="286"/>
      <c r="DC21" s="286"/>
      <c r="DD21" s="286"/>
      <c r="DE21" s="286"/>
      <c r="DF21" s="286"/>
      <c r="DG21" s="286"/>
      <c r="DH21" s="286"/>
      <c r="DI21" s="286"/>
      <c r="DJ21" s="286"/>
      <c r="DK21" s="286"/>
      <c r="DL21" s="286"/>
      <c r="DM21" s="286"/>
      <c r="DN21" s="286"/>
      <c r="DO21" s="286"/>
      <c r="DP21" s="286"/>
      <c r="DQ21" s="286"/>
      <c r="DR21" s="286"/>
      <c r="DS21" s="286"/>
      <c r="DT21" s="286"/>
      <c r="DU21" s="286"/>
      <c r="DV21" s="286"/>
      <c r="DW21" s="286"/>
      <c r="DX21" s="286"/>
      <c r="DY21" s="286"/>
      <c r="DZ21" s="286"/>
      <c r="EA21" s="286"/>
      <c r="EB21" s="286"/>
      <c r="EC21" s="286"/>
      <c r="ED21" s="286"/>
      <c r="EE21" s="286"/>
      <c r="EF21" s="286"/>
      <c r="EG21" s="286"/>
      <c r="EH21" s="286"/>
      <c r="EI21" s="286"/>
      <c r="EJ21" s="286"/>
      <c r="EK21" s="286"/>
      <c r="EL21" s="286"/>
      <c r="EM21" s="286"/>
      <c r="EN21" s="286"/>
      <c r="EO21" s="286"/>
      <c r="EP21" s="286"/>
      <c r="EQ21" s="286"/>
      <c r="ER21" s="286"/>
      <c r="ES21" s="286"/>
      <c r="ET21" s="286"/>
      <c r="EU21" s="286"/>
      <c r="EV21" s="286"/>
      <c r="EW21" s="286"/>
      <c r="EX21" s="286"/>
      <c r="EY21" s="286"/>
      <c r="EZ21" s="286"/>
      <c r="FA21" s="286"/>
      <c r="FB21" s="286"/>
      <c r="FC21" s="286"/>
      <c r="FD21" s="286"/>
      <c r="FE21" s="286"/>
      <c r="FF21" s="286"/>
      <c r="FG21" s="286"/>
      <c r="FH21" s="286"/>
      <c r="FI21" s="286"/>
      <c r="FJ21" s="286"/>
      <c r="FK21" s="286"/>
      <c r="FL21" s="286"/>
      <c r="FM21" s="286"/>
      <c r="FN21" s="286"/>
      <c r="FO21" s="286"/>
      <c r="FP21" s="286"/>
      <c r="FQ21" s="286"/>
      <c r="FR21" s="286"/>
      <c r="FS21" s="286"/>
      <c r="FT21" s="286"/>
      <c r="FU21" s="286"/>
      <c r="FV21" s="286"/>
      <c r="FW21" s="286"/>
      <c r="FX21" s="286"/>
      <c r="FY21" s="286"/>
      <c r="FZ21" s="286"/>
      <c r="GA21" s="286"/>
      <c r="GB21" s="286"/>
      <c r="GC21" s="286"/>
    </row>
    <row r="22" spans="1:185" s="285" customFormat="1" ht="67.5" customHeight="1">
      <c r="A22" s="302"/>
      <c r="B22" s="300"/>
      <c r="C22" s="300"/>
      <c r="D22" s="300"/>
      <c r="E22" s="300"/>
      <c r="F22" s="300"/>
      <c r="G22" s="301"/>
      <c r="J22" s="286"/>
      <c r="K22" s="286"/>
      <c r="L22" s="286"/>
      <c r="M22" s="286"/>
      <c r="N22" s="286"/>
      <c r="O22" s="286"/>
      <c r="P22" s="286"/>
      <c r="Q22" s="286"/>
      <c r="R22" s="286"/>
      <c r="S22" s="286"/>
      <c r="T22" s="286"/>
      <c r="U22" s="286"/>
      <c r="V22" s="286"/>
      <c r="W22" s="286"/>
      <c r="X22" s="286"/>
      <c r="Y22" s="286"/>
      <c r="Z22" s="286"/>
      <c r="AA22" s="286"/>
      <c r="AB22" s="286"/>
      <c r="AC22" s="286"/>
      <c r="AD22" s="286"/>
      <c r="AE22" s="286"/>
      <c r="AF22" s="286"/>
      <c r="AG22" s="286"/>
      <c r="AH22" s="286"/>
      <c r="AI22" s="286"/>
      <c r="AJ22" s="286"/>
      <c r="AK22" s="286"/>
      <c r="AL22" s="286"/>
      <c r="AM22" s="286"/>
      <c r="AN22" s="286"/>
      <c r="AO22" s="286"/>
      <c r="AP22" s="286"/>
      <c r="AQ22" s="286"/>
      <c r="AR22" s="286"/>
      <c r="AS22" s="286"/>
      <c r="AT22" s="286"/>
      <c r="AU22" s="286"/>
      <c r="AV22" s="286"/>
      <c r="AW22" s="286"/>
      <c r="AX22" s="286"/>
      <c r="AY22" s="286"/>
      <c r="AZ22" s="286"/>
      <c r="BA22" s="286"/>
      <c r="BB22" s="286"/>
      <c r="BC22" s="286"/>
      <c r="BD22" s="286"/>
      <c r="BE22" s="286"/>
      <c r="BF22" s="286"/>
      <c r="BG22" s="286"/>
      <c r="BH22" s="286"/>
      <c r="BI22" s="286"/>
      <c r="BJ22" s="286"/>
      <c r="BK22" s="286"/>
      <c r="BL22" s="286"/>
      <c r="BM22" s="286"/>
      <c r="BN22" s="286"/>
      <c r="BO22" s="286"/>
      <c r="BP22" s="286"/>
      <c r="BQ22" s="286"/>
      <c r="BR22" s="286"/>
      <c r="BS22" s="286"/>
      <c r="BT22" s="286"/>
      <c r="BU22" s="286"/>
      <c r="BV22" s="286"/>
      <c r="BW22" s="286"/>
      <c r="BX22" s="286"/>
      <c r="BY22" s="286"/>
      <c r="BZ22" s="286"/>
      <c r="CA22" s="286"/>
      <c r="CB22" s="286"/>
      <c r="CC22" s="286"/>
      <c r="CD22" s="286"/>
      <c r="CE22" s="286"/>
      <c r="CF22" s="286"/>
      <c r="CG22" s="286"/>
      <c r="CH22" s="286"/>
      <c r="CI22" s="286"/>
      <c r="CJ22" s="286"/>
      <c r="CK22" s="286"/>
      <c r="CL22" s="286"/>
      <c r="CM22" s="286"/>
      <c r="CN22" s="286"/>
      <c r="CO22" s="286"/>
      <c r="CP22" s="286"/>
      <c r="CQ22" s="286"/>
      <c r="CR22" s="286"/>
      <c r="CS22" s="286"/>
      <c r="CT22" s="286"/>
      <c r="CU22" s="286"/>
      <c r="CV22" s="286"/>
      <c r="CW22" s="286"/>
      <c r="CX22" s="286"/>
      <c r="CY22" s="286"/>
      <c r="CZ22" s="286"/>
      <c r="DA22" s="286"/>
      <c r="DB22" s="286"/>
      <c r="DC22" s="286"/>
      <c r="DD22" s="286"/>
      <c r="DE22" s="286"/>
      <c r="DF22" s="286"/>
      <c r="DG22" s="286"/>
      <c r="DH22" s="286"/>
      <c r="DI22" s="286"/>
      <c r="DJ22" s="286"/>
      <c r="DK22" s="286"/>
      <c r="DL22" s="286"/>
      <c r="DM22" s="286"/>
      <c r="DN22" s="286"/>
      <c r="DO22" s="286"/>
      <c r="DP22" s="286"/>
      <c r="DQ22" s="286"/>
      <c r="DR22" s="286"/>
      <c r="DS22" s="286"/>
      <c r="DT22" s="286"/>
      <c r="DU22" s="286"/>
      <c r="DV22" s="286"/>
      <c r="DW22" s="286"/>
      <c r="DX22" s="286"/>
      <c r="DY22" s="286"/>
      <c r="DZ22" s="286"/>
      <c r="EA22" s="286"/>
      <c r="EB22" s="286"/>
      <c r="EC22" s="286"/>
      <c r="ED22" s="286"/>
      <c r="EE22" s="286"/>
      <c r="EF22" s="286"/>
      <c r="EG22" s="286"/>
      <c r="EH22" s="286"/>
      <c r="EI22" s="286"/>
      <c r="EJ22" s="286"/>
      <c r="EK22" s="286"/>
      <c r="EL22" s="286"/>
      <c r="EM22" s="286"/>
      <c r="EN22" s="286"/>
      <c r="EO22" s="286"/>
      <c r="EP22" s="286"/>
      <c r="EQ22" s="286"/>
      <c r="ER22" s="286"/>
      <c r="ES22" s="286"/>
      <c r="ET22" s="286"/>
      <c r="EU22" s="286"/>
      <c r="EV22" s="286"/>
      <c r="EW22" s="286"/>
      <c r="EX22" s="286"/>
      <c r="EY22" s="286"/>
      <c r="EZ22" s="286"/>
      <c r="FA22" s="286"/>
      <c r="FB22" s="286"/>
      <c r="FC22" s="286"/>
      <c r="FD22" s="286"/>
      <c r="FE22" s="286"/>
      <c r="FF22" s="286"/>
      <c r="FG22" s="286"/>
      <c r="FH22" s="286"/>
      <c r="FI22" s="286"/>
      <c r="FJ22" s="286"/>
      <c r="FK22" s="286"/>
      <c r="FL22" s="286"/>
      <c r="FM22" s="286"/>
      <c r="FN22" s="286"/>
      <c r="FO22" s="286"/>
      <c r="FP22" s="286"/>
      <c r="FQ22" s="286"/>
      <c r="FR22" s="286"/>
      <c r="FS22" s="286"/>
      <c r="FT22" s="286"/>
      <c r="FU22" s="286"/>
      <c r="FV22" s="286"/>
      <c r="FW22" s="286"/>
      <c r="FX22" s="286"/>
      <c r="FY22" s="286"/>
      <c r="FZ22" s="286"/>
      <c r="GA22" s="286"/>
      <c r="GB22" s="286"/>
      <c r="GC22" s="286"/>
    </row>
    <row r="23" spans="1:185" s="285" customFormat="1" ht="67.5" customHeight="1">
      <c r="A23" s="302"/>
      <c r="B23" s="300"/>
      <c r="C23" s="300"/>
      <c r="D23" s="300"/>
      <c r="E23" s="300"/>
      <c r="F23" s="300"/>
      <c r="G23" s="301"/>
      <c r="J23" s="286"/>
      <c r="K23" s="286"/>
      <c r="L23" s="286"/>
      <c r="M23" s="286"/>
      <c r="N23" s="286"/>
      <c r="O23" s="286"/>
      <c r="P23" s="286"/>
      <c r="Q23" s="286"/>
      <c r="R23" s="286"/>
      <c r="S23" s="286"/>
      <c r="T23" s="286"/>
      <c r="U23" s="286"/>
      <c r="V23" s="286"/>
      <c r="W23" s="286"/>
      <c r="X23" s="286"/>
      <c r="Y23" s="286"/>
      <c r="Z23" s="286"/>
      <c r="AA23" s="286"/>
      <c r="AB23" s="286"/>
      <c r="AC23" s="286"/>
      <c r="AD23" s="286"/>
      <c r="AE23" s="286"/>
      <c r="AF23" s="286"/>
      <c r="AG23" s="286"/>
      <c r="AH23" s="286"/>
      <c r="AI23" s="286"/>
      <c r="AJ23" s="286"/>
      <c r="AK23" s="286"/>
      <c r="AL23" s="286"/>
      <c r="AM23" s="286"/>
      <c r="AN23" s="286"/>
      <c r="AO23" s="286"/>
      <c r="AP23" s="286"/>
      <c r="AQ23" s="286"/>
      <c r="AR23" s="286"/>
      <c r="AS23" s="286"/>
      <c r="AT23" s="286"/>
      <c r="AU23" s="286"/>
      <c r="AV23" s="286"/>
      <c r="AW23" s="286"/>
      <c r="AX23" s="286"/>
      <c r="AY23" s="286"/>
      <c r="AZ23" s="286"/>
      <c r="BA23" s="286"/>
      <c r="BB23" s="286"/>
      <c r="BC23" s="286"/>
      <c r="BD23" s="286"/>
      <c r="BE23" s="286"/>
      <c r="BF23" s="286"/>
      <c r="BG23" s="286"/>
      <c r="BH23" s="286"/>
      <c r="BI23" s="286"/>
      <c r="BJ23" s="286"/>
      <c r="BK23" s="286"/>
      <c r="BL23" s="286"/>
      <c r="BM23" s="286"/>
      <c r="BN23" s="286"/>
      <c r="BO23" s="286"/>
      <c r="BP23" s="286"/>
      <c r="BQ23" s="286"/>
      <c r="BR23" s="286"/>
      <c r="BS23" s="286"/>
      <c r="BT23" s="286"/>
      <c r="BU23" s="286"/>
      <c r="BV23" s="286"/>
      <c r="BW23" s="286"/>
      <c r="BX23" s="286"/>
      <c r="BY23" s="286"/>
      <c r="BZ23" s="286"/>
      <c r="CA23" s="286"/>
      <c r="CB23" s="286"/>
      <c r="CC23" s="286"/>
      <c r="CD23" s="286"/>
      <c r="CE23" s="286"/>
      <c r="CF23" s="286"/>
      <c r="CG23" s="286"/>
      <c r="CH23" s="286"/>
      <c r="CI23" s="286"/>
      <c r="CJ23" s="286"/>
      <c r="CK23" s="286"/>
      <c r="CL23" s="286"/>
      <c r="CM23" s="286"/>
      <c r="CN23" s="286"/>
      <c r="CO23" s="286"/>
      <c r="CP23" s="286"/>
      <c r="CQ23" s="286"/>
      <c r="CR23" s="286"/>
      <c r="CS23" s="286"/>
      <c r="CT23" s="286"/>
      <c r="CU23" s="286"/>
      <c r="CV23" s="286"/>
      <c r="CW23" s="286"/>
      <c r="CX23" s="286"/>
      <c r="CY23" s="286"/>
      <c r="CZ23" s="286"/>
      <c r="DA23" s="286"/>
      <c r="DB23" s="286"/>
      <c r="DC23" s="286"/>
      <c r="DD23" s="286"/>
      <c r="DE23" s="286"/>
      <c r="DF23" s="286"/>
      <c r="DG23" s="286"/>
      <c r="DH23" s="286"/>
      <c r="DI23" s="286"/>
      <c r="DJ23" s="286"/>
      <c r="DK23" s="286"/>
      <c r="DL23" s="286"/>
      <c r="DM23" s="286"/>
      <c r="DN23" s="286"/>
      <c r="DO23" s="286"/>
      <c r="DP23" s="286"/>
      <c r="DQ23" s="286"/>
      <c r="DR23" s="286"/>
      <c r="DS23" s="286"/>
      <c r="DT23" s="286"/>
      <c r="DU23" s="286"/>
      <c r="DV23" s="286"/>
      <c r="DW23" s="286"/>
      <c r="DX23" s="286"/>
      <c r="DY23" s="286"/>
      <c r="DZ23" s="286"/>
      <c r="EA23" s="286"/>
      <c r="EB23" s="286"/>
      <c r="EC23" s="286"/>
      <c r="ED23" s="286"/>
      <c r="EE23" s="286"/>
      <c r="EF23" s="286"/>
      <c r="EG23" s="286"/>
      <c r="EH23" s="286"/>
      <c r="EI23" s="286"/>
      <c r="EJ23" s="286"/>
      <c r="EK23" s="286"/>
      <c r="EL23" s="286"/>
      <c r="EM23" s="286"/>
      <c r="EN23" s="286"/>
      <c r="EO23" s="286"/>
      <c r="EP23" s="286"/>
      <c r="EQ23" s="286"/>
      <c r="ER23" s="286"/>
      <c r="ES23" s="286"/>
      <c r="ET23" s="286"/>
      <c r="EU23" s="286"/>
      <c r="EV23" s="286"/>
      <c r="EW23" s="286"/>
      <c r="EX23" s="286"/>
      <c r="EY23" s="286"/>
      <c r="EZ23" s="286"/>
      <c r="FA23" s="286"/>
      <c r="FB23" s="286"/>
      <c r="FC23" s="286"/>
      <c r="FD23" s="286"/>
      <c r="FE23" s="286"/>
      <c r="FF23" s="286"/>
      <c r="FG23" s="286"/>
      <c r="FH23" s="286"/>
      <c r="FI23" s="286"/>
      <c r="FJ23" s="286"/>
      <c r="FK23" s="286"/>
      <c r="FL23" s="286"/>
      <c r="FM23" s="286"/>
      <c r="FN23" s="286"/>
      <c r="FO23" s="286"/>
      <c r="FP23" s="286"/>
      <c r="FQ23" s="286"/>
      <c r="FR23" s="286"/>
      <c r="FS23" s="286"/>
      <c r="FT23" s="286"/>
      <c r="FU23" s="286"/>
      <c r="FV23" s="286"/>
      <c r="FW23" s="286"/>
      <c r="FX23" s="286"/>
      <c r="FY23" s="286"/>
      <c r="FZ23" s="286"/>
      <c r="GA23" s="286"/>
      <c r="GB23" s="286"/>
      <c r="GC23" s="286"/>
    </row>
    <row r="24" spans="1:185" s="285" customFormat="1" ht="67.5" customHeight="1">
      <c r="A24" s="302"/>
      <c r="B24" s="300"/>
      <c r="C24" s="300"/>
      <c r="D24" s="300"/>
      <c r="E24" s="300"/>
      <c r="F24" s="300"/>
      <c r="G24" s="301"/>
      <c r="J24" s="286"/>
      <c r="K24" s="286"/>
      <c r="L24" s="286"/>
      <c r="M24" s="286"/>
      <c r="N24" s="286"/>
      <c r="O24" s="286"/>
      <c r="P24" s="286"/>
      <c r="Q24" s="286"/>
      <c r="R24" s="286"/>
      <c r="S24" s="286"/>
      <c r="T24" s="286"/>
      <c r="U24" s="286"/>
      <c r="V24" s="286"/>
      <c r="W24" s="286"/>
      <c r="X24" s="286"/>
      <c r="Y24" s="286"/>
      <c r="Z24" s="286"/>
      <c r="AA24" s="286"/>
      <c r="AB24" s="286"/>
      <c r="AC24" s="286"/>
      <c r="AD24" s="286"/>
      <c r="AE24" s="286"/>
      <c r="AF24" s="286"/>
      <c r="AG24" s="286"/>
      <c r="AH24" s="286"/>
      <c r="AI24" s="286"/>
      <c r="AJ24" s="286"/>
      <c r="AK24" s="286"/>
      <c r="AL24" s="286"/>
      <c r="AM24" s="286"/>
      <c r="AN24" s="286"/>
      <c r="AO24" s="286"/>
      <c r="AP24" s="286"/>
      <c r="AQ24" s="286"/>
      <c r="AR24" s="286"/>
      <c r="AS24" s="286"/>
      <c r="AT24" s="286"/>
      <c r="AU24" s="286"/>
      <c r="AV24" s="286"/>
      <c r="AW24" s="286"/>
      <c r="AX24" s="286"/>
      <c r="AY24" s="286"/>
      <c r="AZ24" s="286"/>
      <c r="BA24" s="286"/>
      <c r="BB24" s="286"/>
      <c r="BC24" s="286"/>
      <c r="BD24" s="286"/>
      <c r="BE24" s="286"/>
      <c r="BF24" s="286"/>
      <c r="BG24" s="286"/>
      <c r="BH24" s="286"/>
      <c r="BI24" s="286"/>
      <c r="BJ24" s="286"/>
      <c r="BK24" s="286"/>
      <c r="BL24" s="286"/>
      <c r="BM24" s="286"/>
      <c r="BN24" s="286"/>
      <c r="BO24" s="286"/>
      <c r="BP24" s="286"/>
      <c r="BQ24" s="286"/>
      <c r="BR24" s="286"/>
      <c r="BS24" s="286"/>
      <c r="BT24" s="286"/>
      <c r="BU24" s="286"/>
      <c r="BV24" s="286"/>
      <c r="BW24" s="286"/>
      <c r="BX24" s="286"/>
      <c r="BY24" s="286"/>
      <c r="BZ24" s="286"/>
      <c r="CA24" s="286"/>
      <c r="CB24" s="286"/>
      <c r="CC24" s="286"/>
      <c r="CD24" s="286"/>
      <c r="CE24" s="286"/>
      <c r="CF24" s="286"/>
      <c r="CG24" s="286"/>
      <c r="CH24" s="286"/>
      <c r="CI24" s="286"/>
      <c r="CJ24" s="286"/>
      <c r="CK24" s="286"/>
      <c r="CL24" s="286"/>
      <c r="CM24" s="286"/>
      <c r="CN24" s="286"/>
      <c r="CO24" s="286"/>
      <c r="CP24" s="286"/>
      <c r="CQ24" s="286"/>
      <c r="CR24" s="286"/>
      <c r="CS24" s="286"/>
      <c r="CT24" s="286"/>
      <c r="CU24" s="286"/>
      <c r="CV24" s="286"/>
      <c r="CW24" s="286"/>
      <c r="CX24" s="286"/>
      <c r="CY24" s="286"/>
      <c r="CZ24" s="286"/>
      <c r="DA24" s="286"/>
      <c r="DB24" s="286"/>
      <c r="DC24" s="286"/>
      <c r="DD24" s="286"/>
      <c r="DE24" s="286"/>
      <c r="DF24" s="286"/>
      <c r="DG24" s="286"/>
      <c r="DH24" s="286"/>
      <c r="DI24" s="286"/>
      <c r="DJ24" s="286"/>
      <c r="DK24" s="286"/>
      <c r="DL24" s="286"/>
      <c r="DM24" s="286"/>
      <c r="DN24" s="286"/>
      <c r="DO24" s="286"/>
      <c r="DP24" s="286"/>
      <c r="DQ24" s="286"/>
      <c r="DR24" s="286"/>
      <c r="DS24" s="286"/>
      <c r="DT24" s="286"/>
      <c r="DU24" s="286"/>
      <c r="DV24" s="286"/>
      <c r="DW24" s="286"/>
      <c r="DX24" s="286"/>
      <c r="DY24" s="286"/>
      <c r="DZ24" s="286"/>
      <c r="EA24" s="286"/>
      <c r="EB24" s="286"/>
      <c r="EC24" s="286"/>
      <c r="ED24" s="286"/>
      <c r="EE24" s="286"/>
      <c r="EF24" s="286"/>
      <c r="EG24" s="286"/>
      <c r="EH24" s="286"/>
      <c r="EI24" s="286"/>
      <c r="EJ24" s="286"/>
      <c r="EK24" s="286"/>
      <c r="EL24" s="286"/>
      <c r="EM24" s="286"/>
      <c r="EN24" s="286"/>
      <c r="EO24" s="286"/>
      <c r="EP24" s="286"/>
      <c r="EQ24" s="286"/>
      <c r="ER24" s="286"/>
      <c r="ES24" s="286"/>
      <c r="ET24" s="286"/>
      <c r="EU24" s="286"/>
      <c r="EV24" s="286"/>
      <c r="EW24" s="286"/>
      <c r="EX24" s="286"/>
      <c r="EY24" s="286"/>
      <c r="EZ24" s="286"/>
      <c r="FA24" s="286"/>
      <c r="FB24" s="286"/>
      <c r="FC24" s="286"/>
      <c r="FD24" s="286"/>
      <c r="FE24" s="286"/>
      <c r="FF24" s="286"/>
      <c r="FG24" s="286"/>
      <c r="FH24" s="286"/>
      <c r="FI24" s="286"/>
      <c r="FJ24" s="286"/>
      <c r="FK24" s="286"/>
      <c r="FL24" s="286"/>
      <c r="FM24" s="286"/>
      <c r="FN24" s="286"/>
      <c r="FO24" s="286"/>
      <c r="FP24" s="286"/>
      <c r="FQ24" s="286"/>
      <c r="FR24" s="286"/>
      <c r="FS24" s="286"/>
      <c r="FT24" s="286"/>
      <c r="FU24" s="286"/>
      <c r="FV24" s="286"/>
      <c r="FW24" s="286"/>
      <c r="FX24" s="286"/>
      <c r="FY24" s="286"/>
      <c r="FZ24" s="286"/>
      <c r="GA24" s="286"/>
      <c r="GB24" s="286"/>
      <c r="GC24" s="286"/>
    </row>
    <row r="25" spans="1:185" s="285" customFormat="1" ht="282" customHeight="1">
      <c r="A25" s="303"/>
      <c r="B25" s="304"/>
      <c r="C25" s="304"/>
      <c r="D25" s="304"/>
      <c r="E25" s="304"/>
      <c r="F25" s="304"/>
      <c r="G25" s="305"/>
      <c r="J25" s="286"/>
      <c r="K25" s="286"/>
      <c r="L25" s="286"/>
      <c r="M25" s="286"/>
      <c r="N25" s="286"/>
      <c r="O25" s="286"/>
      <c r="P25" s="286"/>
      <c r="Q25" s="286"/>
      <c r="R25" s="286"/>
      <c r="S25" s="286"/>
      <c r="T25" s="286"/>
      <c r="U25" s="286"/>
      <c r="V25" s="286"/>
      <c r="W25" s="286"/>
      <c r="X25" s="286"/>
      <c r="Y25" s="286"/>
      <c r="Z25" s="286"/>
      <c r="AA25" s="286"/>
      <c r="AB25" s="286"/>
      <c r="AC25" s="286"/>
      <c r="AD25" s="286"/>
      <c r="AE25" s="286"/>
      <c r="AF25" s="286"/>
      <c r="AG25" s="286"/>
      <c r="AH25" s="286"/>
      <c r="AI25" s="286"/>
      <c r="AJ25" s="286"/>
      <c r="AK25" s="286"/>
      <c r="AL25" s="286"/>
      <c r="AM25" s="286"/>
      <c r="AN25" s="286"/>
      <c r="AO25" s="286"/>
      <c r="AP25" s="286"/>
      <c r="AQ25" s="286"/>
      <c r="AR25" s="286"/>
      <c r="AS25" s="286"/>
      <c r="AT25" s="286"/>
      <c r="AU25" s="286"/>
      <c r="AV25" s="286"/>
      <c r="AW25" s="286"/>
      <c r="AX25" s="286"/>
      <c r="AY25" s="286"/>
      <c r="AZ25" s="286"/>
      <c r="BA25" s="286"/>
      <c r="BB25" s="286"/>
      <c r="BC25" s="286"/>
      <c r="BD25" s="286"/>
      <c r="BE25" s="286"/>
      <c r="BF25" s="286"/>
      <c r="BG25" s="286"/>
      <c r="BH25" s="286"/>
      <c r="BI25" s="286"/>
      <c r="BJ25" s="286"/>
      <c r="BK25" s="286"/>
      <c r="BL25" s="286"/>
      <c r="BM25" s="286"/>
      <c r="BN25" s="286"/>
      <c r="BO25" s="286"/>
      <c r="BP25" s="286"/>
      <c r="BQ25" s="286"/>
      <c r="BR25" s="286"/>
      <c r="BS25" s="286"/>
      <c r="BT25" s="286"/>
      <c r="BU25" s="286"/>
      <c r="BV25" s="286"/>
      <c r="BW25" s="286"/>
      <c r="BX25" s="286"/>
      <c r="BY25" s="286"/>
      <c r="BZ25" s="286"/>
      <c r="CA25" s="286"/>
      <c r="CB25" s="286"/>
      <c r="CC25" s="286"/>
      <c r="CD25" s="286"/>
      <c r="CE25" s="286"/>
      <c r="CF25" s="286"/>
      <c r="CG25" s="286"/>
      <c r="CH25" s="286"/>
      <c r="CI25" s="286"/>
      <c r="CJ25" s="286"/>
      <c r="CK25" s="286"/>
      <c r="CL25" s="286"/>
      <c r="CM25" s="286"/>
      <c r="CN25" s="286"/>
      <c r="CO25" s="286"/>
      <c r="CP25" s="286"/>
      <c r="CQ25" s="286"/>
      <c r="CR25" s="286"/>
      <c r="CS25" s="286"/>
      <c r="CT25" s="286"/>
      <c r="CU25" s="286"/>
      <c r="CV25" s="286"/>
      <c r="CW25" s="286"/>
      <c r="CX25" s="286"/>
      <c r="CY25" s="286"/>
      <c r="CZ25" s="286"/>
      <c r="DA25" s="286"/>
      <c r="DB25" s="286"/>
      <c r="DC25" s="286"/>
      <c r="DD25" s="286"/>
      <c r="DE25" s="286"/>
      <c r="DF25" s="286"/>
      <c r="DG25" s="286"/>
      <c r="DH25" s="286"/>
      <c r="DI25" s="286"/>
      <c r="DJ25" s="286"/>
      <c r="DK25" s="286"/>
      <c r="DL25" s="286"/>
      <c r="DM25" s="286"/>
      <c r="DN25" s="286"/>
      <c r="DO25" s="286"/>
      <c r="DP25" s="286"/>
      <c r="DQ25" s="286"/>
      <c r="DR25" s="286"/>
      <c r="DS25" s="286"/>
      <c r="DT25" s="286"/>
      <c r="DU25" s="286"/>
      <c r="DV25" s="286"/>
      <c r="DW25" s="286"/>
      <c r="DX25" s="286"/>
      <c r="DY25" s="286"/>
      <c r="DZ25" s="286"/>
      <c r="EA25" s="286"/>
      <c r="EB25" s="286"/>
      <c r="EC25" s="286"/>
      <c r="ED25" s="286"/>
      <c r="EE25" s="286"/>
      <c r="EF25" s="286"/>
      <c r="EG25" s="286"/>
      <c r="EH25" s="286"/>
      <c r="EI25" s="286"/>
      <c r="EJ25" s="286"/>
      <c r="EK25" s="286"/>
      <c r="EL25" s="286"/>
      <c r="EM25" s="286"/>
      <c r="EN25" s="286"/>
      <c r="EO25" s="286"/>
      <c r="EP25" s="286"/>
      <c r="EQ25" s="286"/>
      <c r="ER25" s="286"/>
      <c r="ES25" s="286"/>
      <c r="ET25" s="286"/>
      <c r="EU25" s="286"/>
      <c r="EV25" s="286"/>
      <c r="EW25" s="286"/>
      <c r="EX25" s="286"/>
      <c r="EY25" s="286"/>
      <c r="EZ25" s="286"/>
      <c r="FA25" s="286"/>
      <c r="FB25" s="286"/>
      <c r="FC25" s="286"/>
      <c r="FD25" s="286"/>
      <c r="FE25" s="286"/>
      <c r="FF25" s="286"/>
      <c r="FG25" s="286"/>
      <c r="FH25" s="286"/>
      <c r="FI25" s="286"/>
      <c r="FJ25" s="286"/>
      <c r="FK25" s="286"/>
      <c r="FL25" s="286"/>
      <c r="FM25" s="286"/>
      <c r="FN25" s="286"/>
      <c r="FO25" s="286"/>
      <c r="FP25" s="286"/>
      <c r="FQ25" s="286"/>
      <c r="FR25" s="286"/>
      <c r="FS25" s="286"/>
      <c r="FT25" s="286"/>
      <c r="FU25" s="286"/>
      <c r="FV25" s="286"/>
      <c r="FW25" s="286"/>
      <c r="FX25" s="286"/>
      <c r="FY25" s="286"/>
      <c r="FZ25" s="286"/>
      <c r="GA25" s="286"/>
      <c r="GB25" s="286"/>
      <c r="GC25" s="286"/>
    </row>
    <row r="26" spans="1:7" ht="22.5" customHeight="1">
      <c r="A26" s="296" t="s">
        <v>132</v>
      </c>
      <c r="B26" s="297"/>
      <c r="C26" s="297"/>
      <c r="D26" s="297"/>
      <c r="E26" s="297"/>
      <c r="F26" s="297"/>
      <c r="G26" s="298"/>
    </row>
    <row r="27" spans="1:7" ht="22.5" customHeight="1">
      <c r="A27" s="248" t="s">
        <v>336</v>
      </c>
      <c r="B27" s="249" t="s">
        <v>165</v>
      </c>
      <c r="C27" s="250" t="s">
        <v>166</v>
      </c>
      <c r="D27" s="27" t="s">
        <v>64</v>
      </c>
      <c r="E27" s="251" t="s">
        <v>336</v>
      </c>
      <c r="F27" s="249" t="s">
        <v>335</v>
      </c>
      <c r="G27" s="252" t="s">
        <v>167</v>
      </c>
    </row>
    <row r="28" spans="1:7" ht="22.5" customHeight="1">
      <c r="A28" s="62"/>
      <c r="B28" s="253"/>
      <c r="C28" s="253"/>
      <c r="D28" s="253"/>
      <c r="E28" s="253"/>
      <c r="F28" s="253"/>
      <c r="G28" s="253"/>
    </row>
    <row r="29" spans="1:7" ht="22.5" customHeight="1">
      <c r="A29" s="62"/>
      <c r="B29" s="253"/>
      <c r="C29" s="253"/>
      <c r="D29" s="253"/>
      <c r="E29" s="253"/>
      <c r="F29" s="253"/>
      <c r="G29" s="253"/>
    </row>
    <row r="30" spans="1:7" ht="22.5" customHeight="1">
      <c r="A30" s="62"/>
      <c r="B30" s="253"/>
      <c r="C30" s="253"/>
      <c r="D30" s="253"/>
      <c r="E30" s="253"/>
      <c r="F30" s="253"/>
      <c r="G30" s="253"/>
    </row>
    <row r="31" spans="1:7" ht="22.5" customHeight="1">
      <c r="A31" s="62"/>
      <c r="B31" s="253"/>
      <c r="C31" s="253"/>
      <c r="D31" s="253"/>
      <c r="E31" s="253"/>
      <c r="F31" s="253"/>
      <c r="G31" s="253"/>
    </row>
    <row r="32" spans="1:7" ht="22.5" customHeight="1">
      <c r="A32" s="62"/>
      <c r="B32" s="253"/>
      <c r="C32" s="253"/>
      <c r="D32" s="253"/>
      <c r="E32" s="253"/>
      <c r="F32" s="253"/>
      <c r="G32" s="253"/>
    </row>
    <row r="33" spans="1:7" ht="22.5" customHeight="1">
      <c r="A33" s="62"/>
      <c r="B33" s="253"/>
      <c r="C33" s="253"/>
      <c r="D33" s="253"/>
      <c r="E33" s="253"/>
      <c r="F33" s="253"/>
      <c r="G33" s="253"/>
    </row>
  </sheetData>
  <sheetProtection selectLockedCells="1" selectUnlockedCells="1"/>
  <mergeCells count="14">
    <mergeCell ref="A20:G20"/>
    <mergeCell ref="A21:G25"/>
    <mergeCell ref="A26:G26"/>
    <mergeCell ref="A10:G10"/>
    <mergeCell ref="A12:G12"/>
    <mergeCell ref="A9:G9"/>
    <mergeCell ref="A14:G19"/>
    <mergeCell ref="F1:G1"/>
    <mergeCell ref="A7:A8"/>
    <mergeCell ref="B6:G6"/>
    <mergeCell ref="B7:G8"/>
    <mergeCell ref="A3:G3"/>
    <mergeCell ref="A11:G11"/>
    <mergeCell ref="D1:D2"/>
  </mergeCells>
  <dataValidations count="4">
    <dataValidation type="list" allowBlank="1" showInputMessage="1" showErrorMessage="1" sqref="E27">
      <formula1>"令和２年,令和３年"</formula1>
    </dataValidation>
    <dataValidation type="list" allowBlank="1" showInputMessage="1" showErrorMessage="1" sqref="B27 F27">
      <formula1>"　１月,　２月,　３月,　４月,　５月,　６月,　７月,　８月,　９月,１０月,１１月,１２月"</formula1>
    </dataValidation>
    <dataValidation type="list" allowBlank="1" showInputMessage="1" showErrorMessage="1" sqref="C27 G27">
      <formula1>"　１日,　２日,　３日,　４日,　５日,　６日,　７日,　８日,　９日,１０日,１１日,１２日,１３日,１４日,１５日,１６日,１７日,１８日,１９日,２０日,２１日,２２日,２３日,２４日,２５日,２６日,２７日,２８日,２９日,３０日,３１日"</formula1>
    </dataValidation>
    <dataValidation type="list" allowBlank="1" showInputMessage="1" showErrorMessage="1" sqref="A27">
      <formula1>"令和２年,令和３年"</formula1>
    </dataValidation>
  </dataValidations>
  <printOptions horizontalCentered="1"/>
  <pageMargins left="0.8661417322834646" right="0.8661417322834646" top="0.984251968503937" bottom="0.1968503937007874" header="0.5118110236220472" footer="0.5118110236220472"/>
  <pageSetup horizontalDpi="600" verticalDpi="600" orientation="portrait" paperSize="9" r:id="rId4"/>
  <rowBreaks count="1" manualBreakCount="1">
    <brk id="19" max="6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40"/>
  <sheetViews>
    <sheetView view="pageBreakPreview" zoomScaleSheetLayoutView="100" zoomScalePageLayoutView="0" workbookViewId="0" topLeftCell="A1">
      <selection activeCell="A2" sqref="A2:H2"/>
    </sheetView>
  </sheetViews>
  <sheetFormatPr defaultColWidth="10.625" defaultRowHeight="18.75" customHeight="1"/>
  <cols>
    <col min="1" max="1" width="9.875" style="11" customWidth="1"/>
    <col min="2" max="16384" width="10.625" style="11" customWidth="1"/>
  </cols>
  <sheetData>
    <row r="1" spans="1:8" ht="22.5" customHeight="1">
      <c r="A1" s="23" t="s">
        <v>352</v>
      </c>
      <c r="H1" s="14"/>
    </row>
    <row r="2" spans="1:8" ht="22.5" customHeight="1">
      <c r="A2" s="337" t="s">
        <v>164</v>
      </c>
      <c r="B2" s="351"/>
      <c r="C2" s="351"/>
      <c r="D2" s="351"/>
      <c r="E2" s="351"/>
      <c r="F2" s="351"/>
      <c r="G2" s="351"/>
      <c r="H2" s="351"/>
    </row>
    <row r="3" ht="22.5" customHeight="1"/>
    <row r="4" spans="1:8" ht="18.75" customHeight="1">
      <c r="A4" s="15" t="s">
        <v>173</v>
      </c>
      <c r="B4" s="352" t="s">
        <v>32</v>
      </c>
      <c r="C4" s="352"/>
      <c r="D4" s="352"/>
      <c r="E4" s="352"/>
      <c r="F4" s="352"/>
      <c r="G4" s="352"/>
      <c r="H4" s="15" t="s">
        <v>133</v>
      </c>
    </row>
    <row r="5" spans="1:8" ht="18.75" customHeight="1">
      <c r="A5" s="132"/>
      <c r="B5" s="152"/>
      <c r="C5" s="153"/>
      <c r="D5" s="153"/>
      <c r="E5" s="153"/>
      <c r="F5" s="153"/>
      <c r="G5" s="154"/>
      <c r="H5" s="154"/>
    </row>
    <row r="6" spans="1:8" ht="18.75" customHeight="1">
      <c r="A6" s="133"/>
      <c r="B6" s="134"/>
      <c r="C6" s="155"/>
      <c r="D6" s="155"/>
      <c r="E6" s="155"/>
      <c r="F6" s="155"/>
      <c r="G6" s="156"/>
      <c r="H6" s="156"/>
    </row>
    <row r="7" spans="1:8" ht="18.75" customHeight="1">
      <c r="A7" s="133"/>
      <c r="B7" s="134"/>
      <c r="C7" s="155"/>
      <c r="D7" s="155"/>
      <c r="E7" s="155"/>
      <c r="F7" s="155"/>
      <c r="G7" s="156"/>
      <c r="H7" s="156"/>
    </row>
    <row r="8" spans="1:8" ht="18.75" customHeight="1">
      <c r="A8" s="134"/>
      <c r="B8" s="134"/>
      <c r="C8" s="155"/>
      <c r="D8" s="155"/>
      <c r="E8" s="155"/>
      <c r="F8" s="155"/>
      <c r="G8" s="156"/>
      <c r="H8" s="156"/>
    </row>
    <row r="9" spans="1:8" ht="18.75" customHeight="1">
      <c r="A9" s="134"/>
      <c r="B9" s="134"/>
      <c r="C9" s="155"/>
      <c r="D9" s="155"/>
      <c r="E9" s="155"/>
      <c r="F9" s="155"/>
      <c r="G9" s="156"/>
      <c r="H9" s="156"/>
    </row>
    <row r="10" spans="1:8" ht="18.75" customHeight="1">
      <c r="A10" s="134"/>
      <c r="B10" s="134"/>
      <c r="C10" s="155"/>
      <c r="D10" s="155"/>
      <c r="E10" s="155"/>
      <c r="F10" s="155"/>
      <c r="G10" s="156"/>
      <c r="H10" s="156"/>
    </row>
    <row r="11" spans="1:8" ht="18.75" customHeight="1">
      <c r="A11" s="134"/>
      <c r="B11" s="134"/>
      <c r="C11" s="155"/>
      <c r="D11" s="155"/>
      <c r="E11" s="155"/>
      <c r="F11" s="155"/>
      <c r="G11" s="156"/>
      <c r="H11" s="156"/>
    </row>
    <row r="12" spans="1:8" ht="18.75" customHeight="1">
      <c r="A12" s="134"/>
      <c r="B12" s="134"/>
      <c r="C12" s="155"/>
      <c r="D12" s="155"/>
      <c r="E12" s="155"/>
      <c r="F12" s="155"/>
      <c r="G12" s="156"/>
      <c r="H12" s="156"/>
    </row>
    <row r="13" spans="1:8" ht="18.75" customHeight="1">
      <c r="A13" s="134"/>
      <c r="B13" s="134"/>
      <c r="C13" s="155"/>
      <c r="D13" s="155"/>
      <c r="E13" s="155"/>
      <c r="F13" s="155"/>
      <c r="G13" s="156"/>
      <c r="H13" s="156"/>
    </row>
    <row r="14" spans="1:8" ht="18.75" customHeight="1">
      <c r="A14" s="134"/>
      <c r="B14" s="134"/>
      <c r="C14" s="155"/>
      <c r="D14" s="155"/>
      <c r="E14" s="155"/>
      <c r="F14" s="155"/>
      <c r="G14" s="156"/>
      <c r="H14" s="156"/>
    </row>
    <row r="15" spans="1:8" ht="18.75" customHeight="1">
      <c r="A15" s="134"/>
      <c r="B15" s="134"/>
      <c r="C15" s="155"/>
      <c r="D15" s="155"/>
      <c r="E15" s="155"/>
      <c r="F15" s="155"/>
      <c r="G15" s="156"/>
      <c r="H15" s="156"/>
    </row>
    <row r="16" spans="1:8" ht="18.75" customHeight="1">
      <c r="A16" s="134"/>
      <c r="B16" s="134"/>
      <c r="C16" s="155"/>
      <c r="D16" s="155"/>
      <c r="E16" s="155"/>
      <c r="F16" s="155"/>
      <c r="G16" s="156"/>
      <c r="H16" s="156"/>
    </row>
    <row r="17" spans="1:8" ht="18.75" customHeight="1">
      <c r="A17" s="134"/>
      <c r="B17" s="134"/>
      <c r="C17" s="155"/>
      <c r="D17" s="155"/>
      <c r="E17" s="155"/>
      <c r="F17" s="155"/>
      <c r="G17" s="156"/>
      <c r="H17" s="156"/>
    </row>
    <row r="18" spans="1:8" ht="18.75" customHeight="1">
      <c r="A18" s="134"/>
      <c r="B18" s="134"/>
      <c r="C18" s="155"/>
      <c r="D18" s="155"/>
      <c r="E18" s="155"/>
      <c r="F18" s="155"/>
      <c r="G18" s="156"/>
      <c r="H18" s="156"/>
    </row>
    <row r="19" spans="1:8" ht="18.75" customHeight="1">
      <c r="A19" s="134"/>
      <c r="B19" s="134"/>
      <c r="C19" s="155"/>
      <c r="D19" s="155"/>
      <c r="E19" s="155"/>
      <c r="F19" s="155"/>
      <c r="G19" s="156"/>
      <c r="H19" s="156"/>
    </row>
    <row r="20" spans="1:8" ht="18.75" customHeight="1">
      <c r="A20" s="134"/>
      <c r="B20" s="134"/>
      <c r="C20" s="155"/>
      <c r="D20" s="155"/>
      <c r="E20" s="155"/>
      <c r="F20" s="155"/>
      <c r="G20" s="156"/>
      <c r="H20" s="156"/>
    </row>
    <row r="21" spans="1:8" ht="18.75" customHeight="1">
      <c r="A21" s="134"/>
      <c r="B21" s="134"/>
      <c r="C21" s="155"/>
      <c r="D21" s="155"/>
      <c r="E21" s="155"/>
      <c r="F21" s="155"/>
      <c r="G21" s="156"/>
      <c r="H21" s="156"/>
    </row>
    <row r="22" spans="1:8" ht="18.75" customHeight="1">
      <c r="A22" s="134"/>
      <c r="B22" s="134"/>
      <c r="C22" s="155"/>
      <c r="D22" s="155"/>
      <c r="E22" s="155"/>
      <c r="F22" s="155"/>
      <c r="G22" s="156"/>
      <c r="H22" s="156"/>
    </row>
    <row r="23" spans="1:8" ht="18.75" customHeight="1">
      <c r="A23" s="134"/>
      <c r="B23" s="134"/>
      <c r="C23" s="155"/>
      <c r="D23" s="155"/>
      <c r="E23" s="155"/>
      <c r="F23" s="155"/>
      <c r="G23" s="156"/>
      <c r="H23" s="156"/>
    </row>
    <row r="24" spans="1:8" ht="18.75" customHeight="1">
      <c r="A24" s="134"/>
      <c r="B24" s="134"/>
      <c r="C24" s="155"/>
      <c r="D24" s="155"/>
      <c r="E24" s="155"/>
      <c r="F24" s="155"/>
      <c r="G24" s="156"/>
      <c r="H24" s="156"/>
    </row>
    <row r="25" spans="1:8" ht="18.75" customHeight="1">
      <c r="A25" s="134"/>
      <c r="B25" s="134"/>
      <c r="C25" s="155"/>
      <c r="D25" s="155"/>
      <c r="E25" s="155"/>
      <c r="F25" s="155"/>
      <c r="G25" s="156"/>
      <c r="H25" s="156"/>
    </row>
    <row r="26" spans="1:8" ht="18.75" customHeight="1">
      <c r="A26" s="134"/>
      <c r="B26" s="134"/>
      <c r="C26" s="155"/>
      <c r="D26" s="155"/>
      <c r="E26" s="155"/>
      <c r="F26" s="155"/>
      <c r="G26" s="156"/>
      <c r="H26" s="156"/>
    </row>
    <row r="27" spans="1:8" ht="18.75" customHeight="1">
      <c r="A27" s="134"/>
      <c r="B27" s="134"/>
      <c r="C27" s="155"/>
      <c r="D27" s="155"/>
      <c r="E27" s="155"/>
      <c r="F27" s="155"/>
      <c r="G27" s="156"/>
      <c r="H27" s="156"/>
    </row>
    <row r="28" spans="1:8" ht="18.75" customHeight="1">
      <c r="A28" s="134"/>
      <c r="B28" s="134"/>
      <c r="C28" s="155"/>
      <c r="D28" s="155"/>
      <c r="E28" s="155"/>
      <c r="F28" s="155"/>
      <c r="G28" s="156"/>
      <c r="H28" s="156"/>
    </row>
    <row r="29" spans="1:8" ht="18.75" customHeight="1">
      <c r="A29" s="134"/>
      <c r="B29" s="134"/>
      <c r="C29" s="155"/>
      <c r="D29" s="155"/>
      <c r="E29" s="155"/>
      <c r="F29" s="155"/>
      <c r="G29" s="156"/>
      <c r="H29" s="156"/>
    </row>
    <row r="30" spans="1:8" ht="18.75" customHeight="1">
      <c r="A30" s="134"/>
      <c r="B30" s="134"/>
      <c r="C30" s="155"/>
      <c r="D30" s="155"/>
      <c r="E30" s="155"/>
      <c r="F30" s="155"/>
      <c r="G30" s="156"/>
      <c r="H30" s="156"/>
    </row>
    <row r="31" spans="1:8" ht="18.75" customHeight="1">
      <c r="A31" s="134"/>
      <c r="B31" s="134"/>
      <c r="C31" s="155"/>
      <c r="D31" s="155"/>
      <c r="E31" s="155"/>
      <c r="F31" s="155"/>
      <c r="G31" s="156"/>
      <c r="H31" s="156"/>
    </row>
    <row r="32" spans="1:8" ht="18.75" customHeight="1">
      <c r="A32" s="134"/>
      <c r="B32" s="134"/>
      <c r="C32" s="155"/>
      <c r="D32" s="155"/>
      <c r="E32" s="155"/>
      <c r="F32" s="155"/>
      <c r="G32" s="156"/>
      <c r="H32" s="156"/>
    </row>
    <row r="33" spans="1:8" ht="18.75" customHeight="1">
      <c r="A33" s="134"/>
      <c r="B33" s="134"/>
      <c r="C33" s="155"/>
      <c r="D33" s="155"/>
      <c r="E33" s="155"/>
      <c r="F33" s="155"/>
      <c r="G33" s="156"/>
      <c r="H33" s="156"/>
    </row>
    <row r="34" spans="1:8" ht="18.75" customHeight="1">
      <c r="A34" s="134"/>
      <c r="B34" s="134"/>
      <c r="C34" s="155"/>
      <c r="D34" s="155"/>
      <c r="E34" s="155"/>
      <c r="F34" s="155"/>
      <c r="G34" s="156"/>
      <c r="H34" s="156"/>
    </row>
    <row r="35" spans="1:8" ht="18.75" customHeight="1">
      <c r="A35" s="134"/>
      <c r="B35" s="134"/>
      <c r="C35" s="155"/>
      <c r="D35" s="155"/>
      <c r="E35" s="155"/>
      <c r="F35" s="155"/>
      <c r="G35" s="156"/>
      <c r="H35" s="156"/>
    </row>
    <row r="36" spans="1:8" ht="18.75" customHeight="1">
      <c r="A36" s="134"/>
      <c r="B36" s="134"/>
      <c r="C36" s="155"/>
      <c r="D36" s="155"/>
      <c r="E36" s="155"/>
      <c r="F36" s="155"/>
      <c r="G36" s="156"/>
      <c r="H36" s="156"/>
    </row>
    <row r="37" spans="1:8" ht="18.75" customHeight="1">
      <c r="A37" s="134"/>
      <c r="B37" s="134"/>
      <c r="C37" s="155"/>
      <c r="D37" s="155"/>
      <c r="E37" s="155"/>
      <c r="F37" s="155"/>
      <c r="G37" s="156"/>
      <c r="H37" s="156"/>
    </row>
    <row r="38" spans="1:8" ht="18.75" customHeight="1">
      <c r="A38" s="134"/>
      <c r="B38" s="134"/>
      <c r="C38" s="155"/>
      <c r="D38" s="155"/>
      <c r="E38" s="155"/>
      <c r="F38" s="155"/>
      <c r="G38" s="156"/>
      <c r="H38" s="156"/>
    </row>
    <row r="39" spans="1:8" ht="18.75" customHeight="1">
      <c r="A39" s="134"/>
      <c r="B39" s="134"/>
      <c r="C39" s="155"/>
      <c r="D39" s="155"/>
      <c r="E39" s="155"/>
      <c r="F39" s="155"/>
      <c r="G39" s="156"/>
      <c r="H39" s="156"/>
    </row>
    <row r="40" spans="1:8" ht="18.75" customHeight="1">
      <c r="A40" s="135"/>
      <c r="B40" s="135"/>
      <c r="C40" s="157"/>
      <c r="D40" s="157"/>
      <c r="E40" s="157"/>
      <c r="F40" s="157"/>
      <c r="G40" s="158"/>
      <c r="H40" s="158"/>
    </row>
  </sheetData>
  <sheetProtection insertRows="0" deleteRows="0"/>
  <mergeCells count="2">
    <mergeCell ref="A2:H2"/>
    <mergeCell ref="B4:G4"/>
  </mergeCells>
  <printOptions horizontalCentered="1"/>
  <pageMargins left="0.8661417322834646" right="0.8661417322834646" top="0.984251968503937" bottom="0.1968503937007874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>
    <tabColor rgb="FFFF99FF"/>
  </sheetPr>
  <dimension ref="A1:H80"/>
  <sheetViews>
    <sheetView view="pageBreakPreview" zoomScaleSheetLayoutView="100" zoomScalePageLayoutView="0" workbookViewId="0" topLeftCell="A1">
      <selection activeCell="M5" sqref="M5"/>
    </sheetView>
  </sheetViews>
  <sheetFormatPr defaultColWidth="10.625" defaultRowHeight="18.75" customHeight="1"/>
  <cols>
    <col min="1" max="1" width="9.875" style="11" customWidth="1"/>
    <col min="2" max="16384" width="10.625" style="11" customWidth="1"/>
  </cols>
  <sheetData>
    <row r="1" spans="1:8" ht="22.5" customHeight="1">
      <c r="A1" s="23" t="s">
        <v>352</v>
      </c>
      <c r="D1" s="338" t="s">
        <v>327</v>
      </c>
      <c r="E1" s="338"/>
      <c r="H1" s="14"/>
    </row>
    <row r="2" spans="1:8" ht="22.5" customHeight="1">
      <c r="A2" s="337" t="s">
        <v>164</v>
      </c>
      <c r="B2" s="351"/>
      <c r="C2" s="351"/>
      <c r="D2" s="351"/>
      <c r="E2" s="351"/>
      <c r="F2" s="351"/>
      <c r="G2" s="351"/>
      <c r="H2" s="351"/>
    </row>
    <row r="3" ht="22.5" customHeight="1"/>
    <row r="4" spans="1:8" ht="18.75" customHeight="1">
      <c r="A4" s="15" t="s">
        <v>173</v>
      </c>
      <c r="B4" s="352" t="s">
        <v>32</v>
      </c>
      <c r="C4" s="352"/>
      <c r="D4" s="352"/>
      <c r="E4" s="352"/>
      <c r="F4" s="352"/>
      <c r="G4" s="352"/>
      <c r="H4" s="15" t="s">
        <v>133</v>
      </c>
    </row>
    <row r="5" spans="1:8" ht="18.75" customHeight="1">
      <c r="A5" s="160">
        <v>41063</v>
      </c>
      <c r="B5" s="161" t="s">
        <v>172</v>
      </c>
      <c r="C5" s="153"/>
      <c r="D5" s="153"/>
      <c r="E5" s="153"/>
      <c r="F5" s="153"/>
      <c r="G5" s="154"/>
      <c r="H5" s="154" t="s">
        <v>178</v>
      </c>
    </row>
    <row r="6" spans="1:8" ht="18.75" customHeight="1">
      <c r="A6" s="159" t="s">
        <v>174</v>
      </c>
      <c r="B6" s="134" t="s">
        <v>176</v>
      </c>
      <c r="C6" s="155"/>
      <c r="D6" s="155"/>
      <c r="E6" s="155"/>
      <c r="F6" s="155"/>
      <c r="G6" s="156"/>
      <c r="H6" s="156" t="s">
        <v>179</v>
      </c>
    </row>
    <row r="7" spans="1:8" ht="18.75" customHeight="1">
      <c r="A7" s="159"/>
      <c r="B7" s="134" t="s">
        <v>175</v>
      </c>
      <c r="C7" s="155"/>
      <c r="D7" s="155"/>
      <c r="E7" s="155"/>
      <c r="F7" s="155"/>
      <c r="G7" s="156"/>
      <c r="H7" s="156"/>
    </row>
    <row r="8" spans="1:8" ht="18.75" customHeight="1">
      <c r="A8" s="162"/>
      <c r="B8" s="135" t="s">
        <v>177</v>
      </c>
      <c r="C8" s="157"/>
      <c r="D8" s="157"/>
      <c r="E8" s="157"/>
      <c r="F8" s="157"/>
      <c r="G8" s="158"/>
      <c r="H8" s="158"/>
    </row>
    <row r="9" spans="1:8" ht="18.75" customHeight="1">
      <c r="A9" s="133">
        <v>41070</v>
      </c>
      <c r="B9" s="164" t="s">
        <v>252</v>
      </c>
      <c r="C9" s="155"/>
      <c r="D9" s="155"/>
      <c r="E9" s="155"/>
      <c r="F9" s="155"/>
      <c r="G9" s="156"/>
      <c r="H9" s="156" t="s">
        <v>189</v>
      </c>
    </row>
    <row r="10" spans="1:8" ht="18.75" customHeight="1">
      <c r="A10" s="163" t="s">
        <v>180</v>
      </c>
      <c r="B10" s="134" t="s">
        <v>253</v>
      </c>
      <c r="C10" s="155"/>
      <c r="D10" s="155"/>
      <c r="E10" s="155"/>
      <c r="F10" s="155"/>
      <c r="G10" s="156"/>
      <c r="H10" s="156" t="s">
        <v>186</v>
      </c>
    </row>
    <row r="11" spans="1:8" ht="18.75" customHeight="1">
      <c r="A11" s="134"/>
      <c r="B11" s="134" t="s">
        <v>181</v>
      </c>
      <c r="C11" s="155"/>
      <c r="D11" s="155"/>
      <c r="E11" s="155"/>
      <c r="F11" s="155"/>
      <c r="G11" s="156"/>
      <c r="H11" s="156" t="s">
        <v>187</v>
      </c>
    </row>
    <row r="12" spans="1:8" ht="18.75" customHeight="1">
      <c r="A12" s="134"/>
      <c r="B12" s="134" t="s">
        <v>273</v>
      </c>
      <c r="C12" s="155"/>
      <c r="D12" s="155"/>
      <c r="E12" s="155"/>
      <c r="F12" s="155"/>
      <c r="G12" s="156"/>
      <c r="H12" s="156" t="s">
        <v>182</v>
      </c>
    </row>
    <row r="13" spans="1:8" ht="18.75" customHeight="1">
      <c r="A13" s="134"/>
      <c r="B13" s="134" t="s">
        <v>279</v>
      </c>
      <c r="C13" s="155"/>
      <c r="D13" s="155"/>
      <c r="E13" s="155"/>
      <c r="F13" s="155"/>
      <c r="G13" s="156"/>
      <c r="H13" s="156" t="s">
        <v>188</v>
      </c>
    </row>
    <row r="14" spans="1:8" ht="18.75" customHeight="1">
      <c r="A14" s="135"/>
      <c r="B14" s="353" t="s">
        <v>280</v>
      </c>
      <c r="C14" s="354"/>
      <c r="D14" s="354"/>
      <c r="E14" s="354"/>
      <c r="F14" s="354"/>
      <c r="G14" s="355"/>
      <c r="H14" s="156"/>
    </row>
    <row r="15" spans="1:8" ht="18.75" customHeight="1">
      <c r="A15" s="133">
        <v>41084</v>
      </c>
      <c r="B15" s="164" t="s">
        <v>254</v>
      </c>
      <c r="C15" s="155"/>
      <c r="D15" s="155"/>
      <c r="E15" s="155"/>
      <c r="F15" s="155"/>
      <c r="G15" s="156"/>
      <c r="H15" s="156"/>
    </row>
    <row r="16" spans="1:8" ht="18.75" customHeight="1">
      <c r="A16" s="163" t="s">
        <v>180</v>
      </c>
      <c r="B16" s="134" t="s">
        <v>263</v>
      </c>
      <c r="C16" s="155"/>
      <c r="D16" s="155"/>
      <c r="E16" s="155"/>
      <c r="F16" s="155"/>
      <c r="G16" s="156"/>
      <c r="H16" s="156"/>
    </row>
    <row r="17" spans="1:8" ht="18.75" customHeight="1">
      <c r="A17" s="134"/>
      <c r="B17" s="134" t="s">
        <v>181</v>
      </c>
      <c r="C17" s="155"/>
      <c r="D17" s="155"/>
      <c r="E17" s="155"/>
      <c r="F17" s="155"/>
      <c r="G17" s="156"/>
      <c r="H17" s="156"/>
    </row>
    <row r="18" spans="1:8" ht="18.75" customHeight="1">
      <c r="A18" s="134"/>
      <c r="B18" s="134" t="s">
        <v>294</v>
      </c>
      <c r="C18" s="155"/>
      <c r="D18" s="155"/>
      <c r="E18" s="155"/>
      <c r="F18" s="155"/>
      <c r="G18" s="156"/>
      <c r="H18" s="156"/>
    </row>
    <row r="19" spans="1:8" ht="18.75" customHeight="1">
      <c r="A19" s="134"/>
      <c r="B19" s="134" t="s">
        <v>286</v>
      </c>
      <c r="C19" s="155"/>
      <c r="D19" s="155"/>
      <c r="E19" s="155"/>
      <c r="F19" s="155"/>
      <c r="G19" s="156"/>
      <c r="H19" s="156"/>
    </row>
    <row r="20" spans="1:8" ht="18.75" customHeight="1">
      <c r="A20" s="165"/>
      <c r="B20" s="135" t="s">
        <v>281</v>
      </c>
      <c r="C20" s="157"/>
      <c r="D20" s="157"/>
      <c r="E20" s="157"/>
      <c r="F20" s="157"/>
      <c r="G20" s="158"/>
      <c r="H20" s="156"/>
    </row>
    <row r="21" spans="1:8" ht="18.75" customHeight="1">
      <c r="A21" s="133">
        <v>41098</v>
      </c>
      <c r="B21" s="164" t="s">
        <v>255</v>
      </c>
      <c r="C21" s="155"/>
      <c r="D21" s="155"/>
      <c r="E21" s="155"/>
      <c r="F21" s="155"/>
      <c r="G21" s="156"/>
      <c r="H21" s="156"/>
    </row>
    <row r="22" spans="1:8" ht="18.75" customHeight="1">
      <c r="A22" s="163" t="s">
        <v>180</v>
      </c>
      <c r="B22" s="134" t="s">
        <v>264</v>
      </c>
      <c r="C22" s="155"/>
      <c r="D22" s="155"/>
      <c r="E22" s="155"/>
      <c r="F22" s="155"/>
      <c r="G22" s="156"/>
      <c r="H22" s="156"/>
    </row>
    <row r="23" spans="1:8" ht="18.75" customHeight="1">
      <c r="A23" s="134"/>
      <c r="B23" s="134" t="s">
        <v>181</v>
      </c>
      <c r="C23" s="155"/>
      <c r="D23" s="155"/>
      <c r="E23" s="155"/>
      <c r="F23" s="155"/>
      <c r="G23" s="156"/>
      <c r="H23" s="156"/>
    </row>
    <row r="24" spans="1:8" ht="18.75" customHeight="1">
      <c r="A24" s="134"/>
      <c r="B24" s="134" t="s">
        <v>274</v>
      </c>
      <c r="C24" s="155"/>
      <c r="D24" s="155"/>
      <c r="E24" s="155"/>
      <c r="F24" s="155"/>
      <c r="G24" s="156"/>
      <c r="H24" s="156"/>
    </row>
    <row r="25" spans="1:8" ht="18.75" customHeight="1">
      <c r="A25" s="134"/>
      <c r="B25" s="134" t="s">
        <v>287</v>
      </c>
      <c r="C25" s="155"/>
      <c r="D25" s="155"/>
      <c r="E25" s="155"/>
      <c r="F25" s="155"/>
      <c r="G25" s="156"/>
      <c r="H25" s="156"/>
    </row>
    <row r="26" spans="1:8" ht="18.75" customHeight="1">
      <c r="A26" s="165"/>
      <c r="B26" s="135" t="s">
        <v>282</v>
      </c>
      <c r="C26" s="157"/>
      <c r="D26" s="157"/>
      <c r="E26" s="157"/>
      <c r="F26" s="157"/>
      <c r="G26" s="158"/>
      <c r="H26" s="156"/>
    </row>
    <row r="27" spans="1:8" ht="18.75" customHeight="1">
      <c r="A27" s="133">
        <v>41112</v>
      </c>
      <c r="B27" s="164" t="s">
        <v>256</v>
      </c>
      <c r="C27" s="155"/>
      <c r="D27" s="155"/>
      <c r="E27" s="155"/>
      <c r="F27" s="155"/>
      <c r="G27" s="156"/>
      <c r="H27" s="156"/>
    </row>
    <row r="28" spans="1:8" ht="18.75" customHeight="1">
      <c r="A28" s="163" t="s">
        <v>183</v>
      </c>
      <c r="B28" s="134" t="s">
        <v>265</v>
      </c>
      <c r="C28" s="155"/>
      <c r="D28" s="155"/>
      <c r="E28" s="155"/>
      <c r="F28" s="155"/>
      <c r="G28" s="156"/>
      <c r="H28" s="156"/>
    </row>
    <row r="29" spans="1:8" ht="18.75" customHeight="1">
      <c r="A29" s="134"/>
      <c r="B29" s="134" t="s">
        <v>181</v>
      </c>
      <c r="C29" s="155"/>
      <c r="D29" s="155"/>
      <c r="E29" s="155"/>
      <c r="F29" s="155"/>
      <c r="G29" s="156"/>
      <c r="H29" s="156"/>
    </row>
    <row r="30" spans="1:8" ht="18.75" customHeight="1">
      <c r="A30" s="134"/>
      <c r="B30" s="134" t="s">
        <v>275</v>
      </c>
      <c r="C30" s="155"/>
      <c r="D30" s="155"/>
      <c r="E30" s="155"/>
      <c r="F30" s="155"/>
      <c r="G30" s="156"/>
      <c r="H30" s="156"/>
    </row>
    <row r="31" spans="1:8" ht="18.75" customHeight="1">
      <c r="A31" s="134"/>
      <c r="B31" s="134" t="s">
        <v>288</v>
      </c>
      <c r="C31" s="155"/>
      <c r="D31" s="155"/>
      <c r="E31" s="155"/>
      <c r="F31" s="155"/>
      <c r="G31" s="156"/>
      <c r="H31" s="156"/>
    </row>
    <row r="32" spans="1:8" ht="18.75" customHeight="1">
      <c r="A32" s="165"/>
      <c r="B32" s="135" t="s">
        <v>282</v>
      </c>
      <c r="C32" s="157"/>
      <c r="D32" s="157"/>
      <c r="E32" s="157"/>
      <c r="F32" s="157"/>
      <c r="G32" s="158"/>
      <c r="H32" s="156"/>
    </row>
    <row r="33" spans="1:8" ht="18.75" customHeight="1">
      <c r="A33" s="133">
        <v>41119</v>
      </c>
      <c r="B33" s="164" t="s">
        <v>257</v>
      </c>
      <c r="C33" s="155"/>
      <c r="D33" s="155"/>
      <c r="E33" s="155"/>
      <c r="F33" s="155"/>
      <c r="G33" s="156"/>
      <c r="H33" s="156"/>
    </row>
    <row r="34" spans="1:8" ht="18.75" customHeight="1">
      <c r="A34" s="163" t="s">
        <v>183</v>
      </c>
      <c r="B34" s="134" t="s">
        <v>266</v>
      </c>
      <c r="C34" s="155"/>
      <c r="D34" s="155"/>
      <c r="E34" s="155"/>
      <c r="F34" s="155"/>
      <c r="G34" s="156"/>
      <c r="H34" s="156"/>
    </row>
    <row r="35" spans="1:8" ht="18.75" customHeight="1">
      <c r="A35" s="134"/>
      <c r="B35" s="134" t="s">
        <v>181</v>
      </c>
      <c r="C35" s="155"/>
      <c r="D35" s="155"/>
      <c r="E35" s="155"/>
      <c r="F35" s="155"/>
      <c r="G35" s="156"/>
      <c r="H35" s="156"/>
    </row>
    <row r="36" spans="1:8" ht="18.75" customHeight="1">
      <c r="A36" s="134"/>
      <c r="B36" s="134" t="s">
        <v>276</v>
      </c>
      <c r="C36" s="155"/>
      <c r="D36" s="155"/>
      <c r="E36" s="155"/>
      <c r="F36" s="155"/>
      <c r="G36" s="156"/>
      <c r="H36" s="156"/>
    </row>
    <row r="37" spans="1:8" ht="18.75" customHeight="1">
      <c r="A37" s="134"/>
      <c r="B37" s="134" t="s">
        <v>289</v>
      </c>
      <c r="C37" s="155"/>
      <c r="D37" s="155"/>
      <c r="E37" s="155"/>
      <c r="F37" s="155"/>
      <c r="G37" s="156"/>
      <c r="H37" s="156"/>
    </row>
    <row r="38" spans="1:8" ht="18.75" customHeight="1">
      <c r="A38" s="165"/>
      <c r="B38" s="135" t="s">
        <v>283</v>
      </c>
      <c r="C38" s="157"/>
      <c r="D38" s="157"/>
      <c r="E38" s="157"/>
      <c r="F38" s="157"/>
      <c r="G38" s="158"/>
      <c r="H38" s="156"/>
    </row>
    <row r="39" spans="1:8" ht="18.75" customHeight="1">
      <c r="A39" s="160">
        <v>41125</v>
      </c>
      <c r="B39" s="161" t="s">
        <v>184</v>
      </c>
      <c r="C39" s="153"/>
      <c r="D39" s="153"/>
      <c r="E39" s="153"/>
      <c r="F39" s="153"/>
      <c r="G39" s="154"/>
      <c r="H39" s="154" t="s">
        <v>178</v>
      </c>
    </row>
    <row r="40" spans="1:8" ht="18.75" customHeight="1">
      <c r="A40" s="159" t="s">
        <v>174</v>
      </c>
      <c r="B40" s="134" t="s">
        <v>176</v>
      </c>
      <c r="C40" s="155"/>
      <c r="D40" s="155"/>
      <c r="E40" s="155"/>
      <c r="F40" s="155"/>
      <c r="G40" s="156"/>
      <c r="H40" s="156" t="s">
        <v>179</v>
      </c>
    </row>
    <row r="41" spans="1:8" ht="18.75" customHeight="1">
      <c r="A41" s="159"/>
      <c r="B41" s="134" t="s">
        <v>175</v>
      </c>
      <c r="C41" s="155"/>
      <c r="D41" s="155"/>
      <c r="E41" s="155"/>
      <c r="F41" s="155"/>
      <c r="G41" s="156"/>
      <c r="H41" s="156"/>
    </row>
    <row r="42" spans="1:8" ht="18.75" customHeight="1">
      <c r="A42" s="162"/>
      <c r="B42" s="135" t="s">
        <v>190</v>
      </c>
      <c r="C42" s="157"/>
      <c r="D42" s="157"/>
      <c r="E42" s="157"/>
      <c r="F42" s="157"/>
      <c r="G42" s="158"/>
      <c r="H42" s="158"/>
    </row>
    <row r="43" spans="1:8" ht="18.75" customHeight="1">
      <c r="A43" s="133">
        <v>41154</v>
      </c>
      <c r="B43" s="164" t="s">
        <v>258</v>
      </c>
      <c r="C43" s="155"/>
      <c r="D43" s="155"/>
      <c r="E43" s="155"/>
      <c r="F43" s="155"/>
      <c r="G43" s="156"/>
      <c r="H43" s="156" t="s">
        <v>182</v>
      </c>
    </row>
    <row r="44" spans="1:8" ht="18.75" customHeight="1">
      <c r="A44" s="163" t="s">
        <v>180</v>
      </c>
      <c r="B44" s="134" t="s">
        <v>267</v>
      </c>
      <c r="C44" s="155"/>
      <c r="D44" s="155"/>
      <c r="E44" s="155"/>
      <c r="F44" s="155"/>
      <c r="G44" s="156"/>
      <c r="H44" s="156" t="s">
        <v>188</v>
      </c>
    </row>
    <row r="45" spans="1:8" ht="18.75" customHeight="1">
      <c r="A45" s="134"/>
      <c r="B45" s="134" t="s">
        <v>181</v>
      </c>
      <c r="C45" s="155"/>
      <c r="D45" s="155"/>
      <c r="E45" s="155"/>
      <c r="F45" s="155"/>
      <c r="G45" s="156"/>
      <c r="H45" s="156"/>
    </row>
    <row r="46" spans="1:8" ht="18.75" customHeight="1">
      <c r="A46" s="134"/>
      <c r="B46" s="134" t="s">
        <v>276</v>
      </c>
      <c r="C46" s="155"/>
      <c r="D46" s="155"/>
      <c r="E46" s="155"/>
      <c r="F46" s="155"/>
      <c r="G46" s="156"/>
      <c r="H46" s="156"/>
    </row>
    <row r="47" spans="1:8" ht="18.75" customHeight="1">
      <c r="A47" s="134"/>
      <c r="B47" s="134" t="s">
        <v>290</v>
      </c>
      <c r="C47" s="155"/>
      <c r="D47" s="155"/>
      <c r="E47" s="155"/>
      <c r="F47" s="155"/>
      <c r="G47" s="156"/>
      <c r="H47" s="156"/>
    </row>
    <row r="48" spans="1:8" ht="18.75" customHeight="1">
      <c r="A48" s="165"/>
      <c r="B48" s="135" t="s">
        <v>283</v>
      </c>
      <c r="C48" s="157"/>
      <c r="D48" s="157"/>
      <c r="E48" s="157"/>
      <c r="F48" s="157"/>
      <c r="G48" s="158"/>
      <c r="H48" s="165"/>
    </row>
    <row r="49" spans="1:8" ht="18.75" customHeight="1">
      <c r="A49" s="133">
        <v>41161</v>
      </c>
      <c r="B49" s="164" t="s">
        <v>259</v>
      </c>
      <c r="C49" s="155"/>
      <c r="D49" s="155"/>
      <c r="E49" s="155"/>
      <c r="F49" s="155"/>
      <c r="G49" s="156"/>
      <c r="H49" s="156" t="s">
        <v>182</v>
      </c>
    </row>
    <row r="50" spans="1:8" ht="18.75" customHeight="1">
      <c r="A50" s="163" t="s">
        <v>183</v>
      </c>
      <c r="B50" s="134" t="s">
        <v>268</v>
      </c>
      <c r="C50" s="155"/>
      <c r="D50" s="155"/>
      <c r="E50" s="155"/>
      <c r="F50" s="155"/>
      <c r="G50" s="156"/>
      <c r="H50" s="156" t="s">
        <v>188</v>
      </c>
    </row>
    <row r="51" spans="1:8" ht="18.75" customHeight="1">
      <c r="A51" s="134"/>
      <c r="B51" s="134" t="s">
        <v>181</v>
      </c>
      <c r="C51" s="155"/>
      <c r="D51" s="155"/>
      <c r="E51" s="155"/>
      <c r="F51" s="155"/>
      <c r="G51" s="156"/>
      <c r="H51" s="156"/>
    </row>
    <row r="52" spans="1:8" ht="18.75" customHeight="1">
      <c r="A52" s="134"/>
      <c r="B52" s="134" t="s">
        <v>277</v>
      </c>
      <c r="C52" s="155"/>
      <c r="D52" s="155"/>
      <c r="E52" s="155"/>
      <c r="F52" s="155"/>
      <c r="G52" s="156"/>
      <c r="H52" s="156"/>
    </row>
    <row r="53" spans="1:8" ht="18.75" customHeight="1">
      <c r="A53" s="134"/>
      <c r="B53" s="134" t="s">
        <v>291</v>
      </c>
      <c r="C53" s="155"/>
      <c r="D53" s="155"/>
      <c r="E53" s="155"/>
      <c r="F53" s="155"/>
      <c r="G53" s="156"/>
      <c r="H53" s="156"/>
    </row>
    <row r="54" spans="1:8" ht="18.75" customHeight="1">
      <c r="A54" s="165"/>
      <c r="B54" s="135" t="s">
        <v>284</v>
      </c>
      <c r="C54" s="157"/>
      <c r="D54" s="157"/>
      <c r="E54" s="157"/>
      <c r="F54" s="157"/>
      <c r="G54" s="158"/>
      <c r="H54" s="156"/>
    </row>
    <row r="55" spans="1:8" ht="18.75" customHeight="1">
      <c r="A55" s="133">
        <v>41175</v>
      </c>
      <c r="B55" s="164" t="s">
        <v>260</v>
      </c>
      <c r="C55" s="155"/>
      <c r="D55" s="155"/>
      <c r="E55" s="155"/>
      <c r="F55" s="155"/>
      <c r="G55" s="156"/>
      <c r="H55" s="156"/>
    </row>
    <row r="56" spans="1:8" ht="18.75" customHeight="1">
      <c r="A56" s="163" t="s">
        <v>183</v>
      </c>
      <c r="B56" s="134" t="s">
        <v>269</v>
      </c>
      <c r="C56" s="155"/>
      <c r="D56" s="155"/>
      <c r="E56" s="155"/>
      <c r="F56" s="155"/>
      <c r="G56" s="156"/>
      <c r="H56" s="156"/>
    </row>
    <row r="57" spans="1:8" ht="18.75" customHeight="1">
      <c r="A57" s="134"/>
      <c r="B57" s="134" t="s">
        <v>181</v>
      </c>
      <c r="C57" s="155"/>
      <c r="D57" s="155"/>
      <c r="E57" s="155"/>
      <c r="F57" s="155"/>
      <c r="G57" s="156"/>
      <c r="H57" s="156"/>
    </row>
    <row r="58" spans="1:8" ht="18.75" customHeight="1">
      <c r="A58" s="134"/>
      <c r="B58" s="134" t="s">
        <v>277</v>
      </c>
      <c r="C58" s="155"/>
      <c r="D58" s="155"/>
      <c r="E58" s="155"/>
      <c r="F58" s="155"/>
      <c r="G58" s="156"/>
      <c r="H58" s="166"/>
    </row>
    <row r="59" spans="1:8" ht="18.75" customHeight="1">
      <c r="A59" s="134"/>
      <c r="B59" s="134" t="s">
        <v>292</v>
      </c>
      <c r="C59" s="155"/>
      <c r="D59" s="155"/>
      <c r="E59" s="155"/>
      <c r="F59" s="155"/>
      <c r="G59" s="156"/>
      <c r="H59" s="166"/>
    </row>
    <row r="60" spans="1:8" ht="18.75" customHeight="1">
      <c r="A60" s="165"/>
      <c r="B60" s="135" t="s">
        <v>284</v>
      </c>
      <c r="C60" s="157"/>
      <c r="D60" s="157"/>
      <c r="E60" s="157"/>
      <c r="F60" s="157"/>
      <c r="G60" s="158"/>
      <c r="H60" s="166"/>
    </row>
    <row r="61" spans="1:8" ht="18.75" customHeight="1">
      <c r="A61" s="133">
        <v>41182</v>
      </c>
      <c r="B61" s="164" t="s">
        <v>261</v>
      </c>
      <c r="C61" s="155"/>
      <c r="D61" s="155"/>
      <c r="E61" s="155"/>
      <c r="F61" s="155"/>
      <c r="G61" s="156"/>
      <c r="H61" s="166"/>
    </row>
    <row r="62" spans="1:8" ht="18.75" customHeight="1">
      <c r="A62" s="163" t="s">
        <v>180</v>
      </c>
      <c r="B62" s="134" t="s">
        <v>270</v>
      </c>
      <c r="C62" s="155"/>
      <c r="D62" s="155"/>
      <c r="E62" s="155"/>
      <c r="F62" s="155"/>
      <c r="G62" s="156"/>
      <c r="H62" s="166"/>
    </row>
    <row r="63" spans="1:8" ht="18.75" customHeight="1">
      <c r="A63" s="134"/>
      <c r="B63" s="134" t="s">
        <v>181</v>
      </c>
      <c r="C63" s="155"/>
      <c r="D63" s="155"/>
      <c r="E63" s="155"/>
      <c r="F63" s="155"/>
      <c r="G63" s="156"/>
      <c r="H63" s="166"/>
    </row>
    <row r="64" spans="1:8" ht="18.75" customHeight="1">
      <c r="A64" s="134"/>
      <c r="B64" s="134" t="s">
        <v>278</v>
      </c>
      <c r="C64" s="155"/>
      <c r="D64" s="155"/>
      <c r="E64" s="155"/>
      <c r="F64" s="155"/>
      <c r="G64" s="156"/>
      <c r="H64" s="166"/>
    </row>
    <row r="65" spans="1:8" ht="18.75" customHeight="1">
      <c r="A65" s="134"/>
      <c r="B65" s="134" t="s">
        <v>289</v>
      </c>
      <c r="C65" s="155"/>
      <c r="D65" s="155"/>
      <c r="E65" s="155"/>
      <c r="F65" s="155"/>
      <c r="G65" s="156"/>
      <c r="H65" s="166"/>
    </row>
    <row r="66" spans="1:8" ht="18.75" customHeight="1">
      <c r="A66" s="165"/>
      <c r="B66" s="135" t="s">
        <v>285</v>
      </c>
      <c r="C66" s="157"/>
      <c r="D66" s="157"/>
      <c r="E66" s="157"/>
      <c r="F66" s="157"/>
      <c r="G66" s="158"/>
      <c r="H66" s="166"/>
    </row>
    <row r="67" spans="1:8" ht="18.75" customHeight="1">
      <c r="A67" s="133">
        <v>41190</v>
      </c>
      <c r="B67" s="164" t="s">
        <v>262</v>
      </c>
      <c r="C67" s="155"/>
      <c r="D67" s="155"/>
      <c r="E67" s="155"/>
      <c r="F67" s="155"/>
      <c r="G67" s="156"/>
      <c r="H67" s="166"/>
    </row>
    <row r="68" spans="1:8" ht="18.75" customHeight="1">
      <c r="A68" s="163" t="s">
        <v>183</v>
      </c>
      <c r="B68" s="134" t="s">
        <v>271</v>
      </c>
      <c r="C68" s="155"/>
      <c r="D68" s="155"/>
      <c r="E68" s="155"/>
      <c r="F68" s="155"/>
      <c r="G68" s="156"/>
      <c r="H68" s="166"/>
    </row>
    <row r="69" spans="1:8" ht="18.75" customHeight="1">
      <c r="A69" s="134"/>
      <c r="B69" s="134" t="s">
        <v>181</v>
      </c>
      <c r="C69" s="155"/>
      <c r="D69" s="155"/>
      <c r="E69" s="155"/>
      <c r="F69" s="155"/>
      <c r="G69" s="156"/>
      <c r="H69" s="166"/>
    </row>
    <row r="70" spans="1:8" ht="18.75" customHeight="1">
      <c r="A70" s="134"/>
      <c r="B70" s="134" t="s">
        <v>278</v>
      </c>
      <c r="C70" s="155"/>
      <c r="D70" s="155"/>
      <c r="E70" s="155"/>
      <c r="F70" s="155"/>
      <c r="G70" s="156"/>
      <c r="H70" s="166"/>
    </row>
    <row r="71" spans="1:8" ht="18.75" customHeight="1">
      <c r="A71" s="134"/>
      <c r="B71" s="134" t="s">
        <v>293</v>
      </c>
      <c r="C71" s="155"/>
      <c r="D71" s="155"/>
      <c r="E71" s="155"/>
      <c r="F71" s="155"/>
      <c r="G71" s="156"/>
      <c r="H71" s="166"/>
    </row>
    <row r="72" spans="1:8" ht="18.75" customHeight="1">
      <c r="A72" s="165"/>
      <c r="B72" s="135" t="s">
        <v>285</v>
      </c>
      <c r="C72" s="157"/>
      <c r="D72" s="157"/>
      <c r="E72" s="157"/>
      <c r="F72" s="157"/>
      <c r="G72" s="158"/>
      <c r="H72" s="165"/>
    </row>
    <row r="73" spans="1:8" ht="18.75" customHeight="1" hidden="1">
      <c r="A73" s="133"/>
      <c r="B73" s="164"/>
      <c r="C73" s="155"/>
      <c r="D73" s="155"/>
      <c r="E73" s="155"/>
      <c r="F73" s="155"/>
      <c r="G73" s="156"/>
      <c r="H73" s="156"/>
    </row>
    <row r="74" spans="1:8" ht="18.75" customHeight="1" hidden="1">
      <c r="A74" s="163"/>
      <c r="B74" s="134"/>
      <c r="C74" s="155"/>
      <c r="D74" s="155"/>
      <c r="E74" s="155"/>
      <c r="F74" s="155"/>
      <c r="G74" s="156"/>
      <c r="H74" s="167"/>
    </row>
    <row r="75" spans="1:8" ht="18.75" customHeight="1" hidden="1">
      <c r="A75" s="163"/>
      <c r="B75" s="134"/>
      <c r="C75" s="155"/>
      <c r="D75" s="155"/>
      <c r="E75" s="155"/>
      <c r="F75" s="155"/>
      <c r="G75" s="156"/>
      <c r="H75" s="156"/>
    </row>
    <row r="76" spans="1:8" ht="18.75" customHeight="1" hidden="1">
      <c r="A76" s="163"/>
      <c r="B76" s="134"/>
      <c r="C76" s="155"/>
      <c r="D76" s="155"/>
      <c r="E76" s="155"/>
      <c r="F76" s="155"/>
      <c r="G76" s="156"/>
      <c r="H76" s="165"/>
    </row>
    <row r="77" spans="1:8" ht="18.75" customHeight="1">
      <c r="A77" s="160">
        <v>41202</v>
      </c>
      <c r="B77" s="161" t="s">
        <v>185</v>
      </c>
      <c r="C77" s="153"/>
      <c r="D77" s="153"/>
      <c r="E77" s="153"/>
      <c r="F77" s="153"/>
      <c r="G77" s="154"/>
      <c r="H77" s="156" t="s">
        <v>178</v>
      </c>
    </row>
    <row r="78" spans="1:8" ht="18.75" customHeight="1">
      <c r="A78" s="159" t="s">
        <v>174</v>
      </c>
      <c r="B78" s="134" t="s">
        <v>176</v>
      </c>
      <c r="C78" s="155"/>
      <c r="D78" s="155"/>
      <c r="E78" s="155"/>
      <c r="F78" s="155"/>
      <c r="G78" s="156"/>
      <c r="H78" s="156" t="s">
        <v>179</v>
      </c>
    </row>
    <row r="79" spans="1:8" ht="18.75" customHeight="1">
      <c r="A79" s="159"/>
      <c r="B79" s="134" t="s">
        <v>175</v>
      </c>
      <c r="C79" s="155"/>
      <c r="D79" s="155"/>
      <c r="E79" s="155"/>
      <c r="F79" s="155"/>
      <c r="G79" s="156"/>
      <c r="H79" s="356" t="s">
        <v>272</v>
      </c>
    </row>
    <row r="80" spans="1:8" ht="18.75" customHeight="1">
      <c r="A80" s="162"/>
      <c r="B80" s="135" t="s">
        <v>191</v>
      </c>
      <c r="C80" s="157"/>
      <c r="D80" s="157"/>
      <c r="E80" s="157"/>
      <c r="F80" s="157"/>
      <c r="G80" s="158"/>
      <c r="H80" s="357"/>
    </row>
  </sheetData>
  <sheetProtection selectLockedCells="1" selectUnlockedCells="1"/>
  <mergeCells count="5">
    <mergeCell ref="A2:H2"/>
    <mergeCell ref="B4:G4"/>
    <mergeCell ref="B14:G14"/>
    <mergeCell ref="H79:H80"/>
    <mergeCell ref="D1:E1"/>
  </mergeCells>
  <printOptions horizontalCentered="1"/>
  <pageMargins left="0.8661417322834646" right="0.8661417322834646" top="0.984251968503937" bottom="0.1968503937007874" header="0.5118110236220472" footer="0.5118110236220472"/>
  <pageSetup horizontalDpi="600" verticalDpi="600" orientation="portrait" paperSize="9" r:id="rId4"/>
  <rowBreaks count="1" manualBreakCount="1">
    <brk id="42" max="7" man="1"/>
  </row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40"/>
  <sheetViews>
    <sheetView showZeros="0" view="pageBreakPreview" zoomScaleSheetLayoutView="100" zoomScalePageLayoutView="0" workbookViewId="0" topLeftCell="A1">
      <selection activeCell="O17" sqref="O17"/>
    </sheetView>
  </sheetViews>
  <sheetFormatPr defaultColWidth="9.00390625" defaultRowHeight="19.5" customHeight="1"/>
  <cols>
    <col min="1" max="1" width="3.125" style="11" customWidth="1"/>
    <col min="2" max="2" width="12.625" style="11" customWidth="1"/>
    <col min="3" max="15" width="11.375" style="11" customWidth="1"/>
    <col min="16" max="16384" width="9.00390625" style="11" customWidth="1"/>
  </cols>
  <sheetData>
    <row r="1" spans="1:13" ht="11.25" customHeight="1">
      <c r="A1" s="24" t="s">
        <v>353</v>
      </c>
      <c r="B1" s="52"/>
      <c r="C1" s="53"/>
      <c r="J1" s="54" t="s">
        <v>52</v>
      </c>
      <c r="K1" s="377">
        <f>'別紙1'!F1</f>
        <v>0</v>
      </c>
      <c r="L1" s="378"/>
      <c r="M1" s="379"/>
    </row>
    <row r="2" spans="1:13" ht="15" customHeight="1">
      <c r="A2" s="52"/>
      <c r="B2" s="52"/>
      <c r="C2" s="53"/>
      <c r="I2" s="56"/>
      <c r="J2" s="57" t="s">
        <v>123</v>
      </c>
      <c r="K2" s="377">
        <f>VLOOKUP('別紙1'!H8,'【助成対象事業等】'!A1:I21,4,FALSE)</f>
        <v>0</v>
      </c>
      <c r="L2" s="380"/>
      <c r="M2" s="381"/>
    </row>
    <row r="3" spans="1:13" ht="11.25" customHeight="1">
      <c r="A3" s="58"/>
      <c r="B3" s="58"/>
      <c r="C3" s="58"/>
      <c r="F3" s="51"/>
      <c r="G3" s="52" t="s">
        <v>135</v>
      </c>
      <c r="H3" s="51"/>
      <c r="I3" s="58"/>
      <c r="J3" s="54" t="s">
        <v>53</v>
      </c>
      <c r="K3" s="55" t="s">
        <v>46</v>
      </c>
      <c r="L3" s="59">
        <f>VLOOKUP('別紙1'!H8,'【助成対象事業等】'!A1:I21,6,FALSE)</f>
        <v>0</v>
      </c>
      <c r="M3" s="60" t="s">
        <v>29</v>
      </c>
    </row>
    <row r="4" spans="1:13" ht="11.25" customHeight="1">
      <c r="A4" s="58"/>
      <c r="B4" s="58"/>
      <c r="C4" s="58"/>
      <c r="F4" s="51"/>
      <c r="G4" s="51"/>
      <c r="H4" s="51"/>
      <c r="I4" s="58"/>
      <c r="J4" s="397" t="s">
        <v>140</v>
      </c>
      <c r="K4" s="398"/>
      <c r="L4" s="151"/>
      <c r="M4" s="136" t="s">
        <v>33</v>
      </c>
    </row>
    <row r="5" spans="3:13" ht="11.25" customHeight="1">
      <c r="C5" s="61"/>
      <c r="D5" s="62"/>
      <c r="E5" s="62"/>
      <c r="F5" s="62"/>
      <c r="G5" s="62"/>
      <c r="H5" s="62"/>
      <c r="I5" s="63"/>
      <c r="J5" s="56"/>
      <c r="K5" s="56"/>
      <c r="L5" s="56"/>
      <c r="M5" s="62"/>
    </row>
    <row r="6" spans="1:13" ht="15" customHeight="1">
      <c r="A6" s="376" t="s">
        <v>6</v>
      </c>
      <c r="B6" s="376"/>
      <c r="M6" s="64" t="s">
        <v>7</v>
      </c>
    </row>
    <row r="7" spans="1:13" s="66" customFormat="1" ht="15" customHeight="1">
      <c r="A7" s="365" t="s">
        <v>8</v>
      </c>
      <c r="B7" s="366"/>
      <c r="C7" s="395" t="s">
        <v>2</v>
      </c>
      <c r="D7" s="384" t="s">
        <v>143</v>
      </c>
      <c r="E7" s="385"/>
      <c r="F7" s="385"/>
      <c r="G7" s="385"/>
      <c r="H7" s="386"/>
      <c r="I7" s="196" t="s">
        <v>3</v>
      </c>
      <c r="J7" s="387" t="s">
        <v>144</v>
      </c>
      <c r="K7" s="388"/>
      <c r="L7" s="388"/>
      <c r="M7" s="389"/>
    </row>
    <row r="8" spans="1:13" s="66" customFormat="1" ht="15" customHeight="1" thickBot="1">
      <c r="A8" s="382"/>
      <c r="B8" s="383"/>
      <c r="C8" s="396"/>
      <c r="D8" s="137"/>
      <c r="E8" s="61"/>
      <c r="F8" s="15" t="s">
        <v>124</v>
      </c>
      <c r="G8" s="15" t="s">
        <v>125</v>
      </c>
      <c r="H8" s="15" t="s">
        <v>139</v>
      </c>
      <c r="I8" s="138" t="s">
        <v>138</v>
      </c>
      <c r="J8" s="390"/>
      <c r="K8" s="391"/>
      <c r="L8" s="391"/>
      <c r="M8" s="392"/>
    </row>
    <row r="9" spans="1:15" ht="22.5" customHeight="1" thickBot="1">
      <c r="A9" s="65">
        <v>1</v>
      </c>
      <c r="B9" s="139" t="s">
        <v>9</v>
      </c>
      <c r="C9" s="262"/>
      <c r="D9" s="393">
        <v>0</v>
      </c>
      <c r="E9" s="394"/>
      <c r="F9" s="263"/>
      <c r="G9" s="145">
        <f>IF(F9="","",IF(F9&lt;D9,D9-F9,0))</f>
      </c>
      <c r="H9" s="145">
        <f>IF(F9&gt;D9,D9-F9,0)</f>
        <v>0</v>
      </c>
      <c r="I9" s="145">
        <f>D9-C9</f>
        <v>0</v>
      </c>
      <c r="J9" s="373" t="s">
        <v>243</v>
      </c>
      <c r="K9" s="374"/>
      <c r="L9" s="374"/>
      <c r="M9" s="141">
        <f>IF(G31=0,"",IF(D9="","",IF(D9&gt;G31,"NG　金額を確認してください","")))</f>
      </c>
      <c r="N9" s="277"/>
      <c r="O9" s="58" t="s">
        <v>246</v>
      </c>
    </row>
    <row r="10" spans="1:19" ht="22.5" customHeight="1">
      <c r="A10" s="65">
        <v>2</v>
      </c>
      <c r="B10" s="142" t="s">
        <v>28</v>
      </c>
      <c r="C10" s="264"/>
      <c r="D10" s="411">
        <v>0</v>
      </c>
      <c r="E10" s="412"/>
      <c r="F10" s="265"/>
      <c r="G10" s="145">
        <f>IF(F10="","",IF(F10&lt;D10,D10-F10,0))</f>
      </c>
      <c r="H10" s="145">
        <f>IF(F10&gt;D10,D10-F10,0)</f>
        <v>0</v>
      </c>
      <c r="I10" s="145">
        <f>D10-C10</f>
        <v>0</v>
      </c>
      <c r="J10" s="360"/>
      <c r="K10" s="360"/>
      <c r="L10" s="360"/>
      <c r="M10" s="360"/>
      <c r="O10" s="375" t="s">
        <v>148</v>
      </c>
      <c r="P10" s="375"/>
      <c r="Q10" s="375"/>
      <c r="R10" s="375"/>
      <c r="S10" s="375"/>
    </row>
    <row r="11" spans="1:19" ht="22.5" customHeight="1">
      <c r="A11" s="65">
        <v>3</v>
      </c>
      <c r="B11" s="108"/>
      <c r="C11" s="262"/>
      <c r="D11" s="358"/>
      <c r="E11" s="359"/>
      <c r="F11" s="263"/>
      <c r="G11" s="145">
        <f>IF(F11="","",IF(F11&lt;D11,D11-F11,0))</f>
      </c>
      <c r="H11" s="145">
        <f>IF(F11&gt;D11,D11-F11,0)</f>
        <v>0</v>
      </c>
      <c r="I11" s="145">
        <f>D11-C11</f>
        <v>0</v>
      </c>
      <c r="J11" s="360"/>
      <c r="K11" s="360"/>
      <c r="L11" s="360"/>
      <c r="M11" s="360"/>
      <c r="O11" s="375"/>
      <c r="P11" s="375"/>
      <c r="Q11" s="375"/>
      <c r="R11" s="375"/>
      <c r="S11" s="375"/>
    </row>
    <row r="12" spans="1:13" ht="22.5" customHeight="1">
      <c r="A12" s="65">
        <v>4</v>
      </c>
      <c r="B12" s="109"/>
      <c r="C12" s="262"/>
      <c r="D12" s="358"/>
      <c r="E12" s="359"/>
      <c r="F12" s="263"/>
      <c r="G12" s="145">
        <f>IF(F12="","",IF(F12&lt;D12,D12-F12,0))</f>
      </c>
      <c r="H12" s="145">
        <f>IF(F12&gt;D12,D12-F12,0)</f>
        <v>0</v>
      </c>
      <c r="I12" s="145">
        <f>D12-C12</f>
        <v>0</v>
      </c>
      <c r="J12" s="360"/>
      <c r="K12" s="360"/>
      <c r="L12" s="360"/>
      <c r="M12" s="360"/>
    </row>
    <row r="13" spans="1:13" ht="22.5" customHeight="1">
      <c r="A13" s="65">
        <v>5</v>
      </c>
      <c r="B13" s="109"/>
      <c r="C13" s="262"/>
      <c r="D13" s="358"/>
      <c r="E13" s="359"/>
      <c r="F13" s="263"/>
      <c r="G13" s="145">
        <f>IF(F13="","",IF(F13&lt;D13,D13-F13,0))</f>
      </c>
      <c r="H13" s="145">
        <f>IF(F13&gt;D13,D13-F13,0)</f>
        <v>0</v>
      </c>
      <c r="I13" s="145">
        <f>D13-C13</f>
        <v>0</v>
      </c>
      <c r="J13" s="360"/>
      <c r="K13" s="360"/>
      <c r="L13" s="360"/>
      <c r="M13" s="360"/>
    </row>
    <row r="14" spans="1:13" ht="15" customHeight="1">
      <c r="A14" s="382" t="s">
        <v>10</v>
      </c>
      <c r="B14" s="400"/>
      <c r="C14" s="266">
        <f>SUM(C9:C13)</f>
        <v>0</v>
      </c>
      <c r="D14" s="361">
        <f>SUM(D9:E13)</f>
        <v>0</v>
      </c>
      <c r="E14" s="362"/>
      <c r="F14" s="266">
        <f>SUM(F9:F13)</f>
        <v>0</v>
      </c>
      <c r="G14" s="266">
        <f>SUM(G9:G13)</f>
        <v>0</v>
      </c>
      <c r="H14" s="266">
        <f>SUM(H9:H13)</f>
        <v>0</v>
      </c>
      <c r="I14" s="266">
        <f>SUM(I9:I13)</f>
        <v>0</v>
      </c>
      <c r="K14" s="61"/>
      <c r="L14" s="61"/>
      <c r="M14" s="62"/>
    </row>
    <row r="15" spans="1:13" ht="11.25" customHeight="1">
      <c r="A15" s="61"/>
      <c r="B15" s="61"/>
      <c r="C15" s="56"/>
      <c r="D15" s="370"/>
      <c r="E15" s="370"/>
      <c r="F15" s="61"/>
      <c r="G15" s="61"/>
      <c r="H15" s="61"/>
      <c r="I15" s="61"/>
      <c r="J15" s="61"/>
      <c r="K15" s="61"/>
      <c r="L15" s="61"/>
      <c r="M15" s="62"/>
    </row>
    <row r="16" spans="1:13" ht="15" customHeight="1">
      <c r="A16" s="406" t="s">
        <v>11</v>
      </c>
      <c r="B16" s="406"/>
      <c r="M16" s="64" t="s">
        <v>7</v>
      </c>
    </row>
    <row r="17" spans="1:13" s="66" customFormat="1" ht="15" customHeight="1" thickBot="1">
      <c r="A17" s="365" t="s">
        <v>8</v>
      </c>
      <c r="B17" s="367"/>
      <c r="C17" s="401" t="s">
        <v>141</v>
      </c>
      <c r="D17" s="402"/>
      <c r="E17" s="403"/>
      <c r="F17" s="365" t="s">
        <v>146</v>
      </c>
      <c r="G17" s="366"/>
      <c r="H17" s="366"/>
      <c r="I17" s="366"/>
      <c r="J17" s="367"/>
      <c r="K17" s="365" t="s">
        <v>145</v>
      </c>
      <c r="L17" s="371"/>
      <c r="M17" s="372"/>
    </row>
    <row r="18" spans="1:13" s="66" customFormat="1" ht="15" customHeight="1">
      <c r="A18" s="382"/>
      <c r="B18" s="400"/>
      <c r="C18" s="111"/>
      <c r="D18" s="17" t="s">
        <v>137</v>
      </c>
      <c r="E18" s="17" t="s">
        <v>318</v>
      </c>
      <c r="F18" s="144"/>
      <c r="G18" s="363" t="s">
        <v>142</v>
      </c>
      <c r="H18" s="364"/>
      <c r="I18" s="368" t="s">
        <v>319</v>
      </c>
      <c r="J18" s="369"/>
      <c r="K18" s="138"/>
      <c r="L18" s="17" t="s">
        <v>137</v>
      </c>
      <c r="M18" s="17" t="s">
        <v>318</v>
      </c>
    </row>
    <row r="19" spans="1:13" ht="22.5" customHeight="1">
      <c r="A19" s="65">
        <v>1</v>
      </c>
      <c r="B19" s="142" t="s">
        <v>12</v>
      </c>
      <c r="C19" s="145">
        <f aca="true" t="shared" si="0" ref="C19:C27">SUM(D19:E19)</f>
        <v>0</v>
      </c>
      <c r="D19" s="110"/>
      <c r="E19" s="110"/>
      <c r="F19" s="146">
        <f>SUM(G19:J19)</f>
        <v>0</v>
      </c>
      <c r="G19" s="404"/>
      <c r="H19" s="405"/>
      <c r="I19" s="409"/>
      <c r="J19" s="410"/>
      <c r="K19" s="147">
        <f>F19-C19</f>
        <v>0</v>
      </c>
      <c r="L19" s="147">
        <f>G19-D19</f>
        <v>0</v>
      </c>
      <c r="M19" s="267">
        <f>I19-E19</f>
        <v>0</v>
      </c>
    </row>
    <row r="20" spans="1:13" ht="22.5" customHeight="1">
      <c r="A20" s="65">
        <v>2</v>
      </c>
      <c r="B20" s="142" t="s">
        <v>13</v>
      </c>
      <c r="C20" s="145">
        <f t="shared" si="0"/>
        <v>0</v>
      </c>
      <c r="D20" s="110"/>
      <c r="E20" s="110"/>
      <c r="F20" s="146">
        <v>0</v>
      </c>
      <c r="G20" s="404">
        <v>0</v>
      </c>
      <c r="H20" s="405"/>
      <c r="I20" s="409"/>
      <c r="J20" s="410"/>
      <c r="K20" s="147">
        <f aca="true" t="shared" si="1" ref="K20:K27">F20-C20</f>
        <v>0</v>
      </c>
      <c r="L20" s="147">
        <f aca="true" t="shared" si="2" ref="L20:L27">G20-D20</f>
        <v>0</v>
      </c>
      <c r="M20" s="267">
        <f aca="true" t="shared" si="3" ref="M20:M27">I20-E20</f>
        <v>0</v>
      </c>
    </row>
    <row r="21" spans="1:13" ht="22.5" customHeight="1">
      <c r="A21" s="69">
        <v>3</v>
      </c>
      <c r="B21" s="142" t="s">
        <v>14</v>
      </c>
      <c r="C21" s="145">
        <f t="shared" si="0"/>
        <v>0</v>
      </c>
      <c r="D21" s="110"/>
      <c r="E21" s="110"/>
      <c r="F21" s="146">
        <f aca="true" t="shared" si="4" ref="F21:F27">SUM(G21:J21)</f>
        <v>0</v>
      </c>
      <c r="G21" s="404"/>
      <c r="H21" s="405"/>
      <c r="I21" s="409"/>
      <c r="J21" s="410"/>
      <c r="K21" s="147">
        <f t="shared" si="1"/>
        <v>0</v>
      </c>
      <c r="L21" s="147">
        <f t="shared" si="2"/>
        <v>0</v>
      </c>
      <c r="M21" s="267">
        <f t="shared" si="3"/>
        <v>0</v>
      </c>
    </row>
    <row r="22" spans="1:13" ht="22.5" customHeight="1">
      <c r="A22" s="65">
        <v>4</v>
      </c>
      <c r="B22" s="149" t="s">
        <v>27</v>
      </c>
      <c r="C22" s="145">
        <f t="shared" si="0"/>
        <v>0</v>
      </c>
      <c r="D22" s="110"/>
      <c r="E22" s="110"/>
      <c r="F22" s="146">
        <f t="shared" si="4"/>
        <v>0</v>
      </c>
      <c r="G22" s="404"/>
      <c r="H22" s="405"/>
      <c r="I22" s="409"/>
      <c r="J22" s="410"/>
      <c r="K22" s="147">
        <f t="shared" si="1"/>
        <v>0</v>
      </c>
      <c r="L22" s="147">
        <f t="shared" si="2"/>
        <v>0</v>
      </c>
      <c r="M22" s="267">
        <f t="shared" si="3"/>
        <v>0</v>
      </c>
    </row>
    <row r="23" spans="1:13" ht="22.5" customHeight="1">
      <c r="A23" s="65">
        <v>5</v>
      </c>
      <c r="B23" s="142" t="s">
        <v>15</v>
      </c>
      <c r="C23" s="145">
        <f t="shared" si="0"/>
        <v>0</v>
      </c>
      <c r="D23" s="110"/>
      <c r="E23" s="110"/>
      <c r="F23" s="146">
        <f t="shared" si="4"/>
        <v>0</v>
      </c>
      <c r="G23" s="404"/>
      <c r="H23" s="405"/>
      <c r="I23" s="409"/>
      <c r="J23" s="410"/>
      <c r="K23" s="147">
        <f t="shared" si="1"/>
        <v>0</v>
      </c>
      <c r="L23" s="147">
        <f t="shared" si="2"/>
        <v>0</v>
      </c>
      <c r="M23" s="267">
        <f t="shared" si="3"/>
        <v>0</v>
      </c>
    </row>
    <row r="24" spans="1:13" ht="22.5" customHeight="1">
      <c r="A24" s="65">
        <v>6</v>
      </c>
      <c r="B24" s="142" t="s">
        <v>16</v>
      </c>
      <c r="C24" s="145">
        <f t="shared" si="0"/>
        <v>0</v>
      </c>
      <c r="D24" s="110"/>
      <c r="E24" s="110"/>
      <c r="F24" s="146">
        <f t="shared" si="4"/>
        <v>0</v>
      </c>
      <c r="G24" s="404"/>
      <c r="H24" s="405"/>
      <c r="I24" s="409"/>
      <c r="J24" s="410"/>
      <c r="K24" s="147">
        <f t="shared" si="1"/>
        <v>0</v>
      </c>
      <c r="L24" s="147">
        <f t="shared" si="2"/>
        <v>0</v>
      </c>
      <c r="M24" s="267">
        <f t="shared" si="3"/>
        <v>0</v>
      </c>
    </row>
    <row r="25" spans="1:13" ht="22.5" customHeight="1">
      <c r="A25" s="65">
        <v>7</v>
      </c>
      <c r="B25" s="142" t="s">
        <v>17</v>
      </c>
      <c r="C25" s="145">
        <f t="shared" si="0"/>
        <v>0</v>
      </c>
      <c r="D25" s="110"/>
      <c r="E25" s="110"/>
      <c r="F25" s="146">
        <f t="shared" si="4"/>
        <v>0</v>
      </c>
      <c r="G25" s="404">
        <v>0</v>
      </c>
      <c r="H25" s="405"/>
      <c r="I25" s="409"/>
      <c r="J25" s="410"/>
      <c r="K25" s="147">
        <f t="shared" si="1"/>
        <v>0</v>
      </c>
      <c r="L25" s="147">
        <f t="shared" si="2"/>
        <v>0</v>
      </c>
      <c r="M25" s="267">
        <f t="shared" si="3"/>
        <v>0</v>
      </c>
    </row>
    <row r="26" spans="1:13" ht="22.5" customHeight="1">
      <c r="A26" s="65">
        <v>8</v>
      </c>
      <c r="B26" s="142" t="s">
        <v>18</v>
      </c>
      <c r="C26" s="145">
        <f t="shared" si="0"/>
        <v>0</v>
      </c>
      <c r="D26" s="110"/>
      <c r="E26" s="110"/>
      <c r="F26" s="146">
        <f t="shared" si="4"/>
        <v>0</v>
      </c>
      <c r="G26" s="404"/>
      <c r="H26" s="405"/>
      <c r="I26" s="409"/>
      <c r="J26" s="410"/>
      <c r="K26" s="147">
        <f t="shared" si="1"/>
        <v>0</v>
      </c>
      <c r="L26" s="147">
        <f t="shared" si="2"/>
        <v>0</v>
      </c>
      <c r="M26" s="267">
        <f t="shared" si="3"/>
        <v>0</v>
      </c>
    </row>
    <row r="27" spans="1:13" ht="22.5" customHeight="1">
      <c r="A27" s="65">
        <v>9</v>
      </c>
      <c r="B27" s="142" t="s">
        <v>19</v>
      </c>
      <c r="C27" s="145">
        <f t="shared" si="0"/>
        <v>0</v>
      </c>
      <c r="D27" s="110"/>
      <c r="E27" s="110"/>
      <c r="F27" s="146">
        <f t="shared" si="4"/>
        <v>0</v>
      </c>
      <c r="G27" s="404"/>
      <c r="H27" s="405"/>
      <c r="I27" s="409"/>
      <c r="J27" s="410"/>
      <c r="K27" s="147">
        <f t="shared" si="1"/>
        <v>0</v>
      </c>
      <c r="L27" s="147">
        <f t="shared" si="2"/>
        <v>0</v>
      </c>
      <c r="M27" s="267">
        <f t="shared" si="3"/>
        <v>0</v>
      </c>
    </row>
    <row r="28" spans="1:13" ht="15" customHeight="1" thickBot="1">
      <c r="A28" s="382" t="s">
        <v>10</v>
      </c>
      <c r="B28" s="400"/>
      <c r="C28" s="145">
        <f>SUM(C19:C27)</f>
        <v>0</v>
      </c>
      <c r="D28" s="145">
        <f>SUM(D19:D27)</f>
        <v>0</v>
      </c>
      <c r="E28" s="145">
        <f>SUM(E19:E27)</f>
        <v>0</v>
      </c>
      <c r="F28" s="146">
        <f>SUM(F19:F27)</f>
        <v>0</v>
      </c>
      <c r="G28" s="416">
        <f>SUM(G19:H27)</f>
        <v>0</v>
      </c>
      <c r="H28" s="417"/>
      <c r="I28" s="413">
        <f>SUM(I19:J27)</f>
        <v>0</v>
      </c>
      <c r="J28" s="414"/>
      <c r="K28" s="145">
        <f>SUM(K19:K27)</f>
        <v>0</v>
      </c>
      <c r="L28" s="145">
        <f>SUM(L19:L27)</f>
        <v>0</v>
      </c>
      <c r="M28" s="145">
        <f>SUM(M19:M27)</f>
        <v>0</v>
      </c>
    </row>
    <row r="29" spans="1:14" ht="11.25" customHeight="1">
      <c r="A29" s="61"/>
      <c r="B29" s="61"/>
      <c r="C29" s="70"/>
      <c r="D29" s="68"/>
      <c r="E29" s="68"/>
      <c r="F29" s="68"/>
      <c r="G29" s="71"/>
      <c r="H29" s="71"/>
      <c r="I29" s="71"/>
      <c r="J29" s="71"/>
      <c r="K29" s="71">
        <f>IF(C28*0.8&lt;F28&gt;C28*1.2,"","20%増減")</f>
      </c>
      <c r="L29" s="71"/>
      <c r="M29" s="71"/>
      <c r="N29" s="62"/>
    </row>
    <row r="30" spans="1:13" ht="15" customHeight="1" thickBot="1">
      <c r="A30" s="72"/>
      <c r="B30" s="72" t="s">
        <v>49</v>
      </c>
      <c r="C30" s="68"/>
      <c r="G30" s="73" t="s">
        <v>54</v>
      </c>
      <c r="H30" s="73"/>
      <c r="I30" s="415" t="s">
        <v>136</v>
      </c>
      <c r="J30" s="415"/>
      <c r="K30" s="415"/>
      <c r="L30" s="415"/>
      <c r="M30" s="415"/>
    </row>
    <row r="31" spans="1:13" ht="15" customHeight="1" thickBot="1" thickTop="1">
      <c r="A31" s="72"/>
      <c r="B31" s="72" t="s">
        <v>50</v>
      </c>
      <c r="C31" s="68"/>
      <c r="G31" s="407">
        <f>IF(G28=0,"",IF(L3=0,"別紙1の助成対象事業を選択してください",IF(L4="","右上[助成金交付決定額]を記入してください",IF(ROUNDDOWN(L3*G28,-3)&gt;L4,L4,ROUNDDOWN(L3*G28,-3)))))</f>
      </c>
      <c r="H31" s="408"/>
      <c r="I31" s="415"/>
      <c r="J31" s="415"/>
      <c r="K31" s="415"/>
      <c r="L31" s="415"/>
      <c r="M31" s="415"/>
    </row>
    <row r="32" spans="1:15" ht="19.5" customHeight="1" thickTop="1">
      <c r="A32" s="61"/>
      <c r="C32" s="68"/>
      <c r="D32" s="68"/>
      <c r="E32" s="68"/>
      <c r="F32" s="68"/>
      <c r="G32" s="68"/>
      <c r="H32" s="68"/>
      <c r="I32" s="68"/>
      <c r="J32" s="68"/>
      <c r="K32" s="68"/>
      <c r="L32" s="68"/>
      <c r="N32" s="68"/>
      <c r="O32" s="62"/>
    </row>
    <row r="33" spans="1:15" ht="19.5" customHeight="1">
      <c r="A33" s="61"/>
      <c r="B33" s="61"/>
      <c r="G33" s="276"/>
      <c r="H33" s="274" t="s">
        <v>149</v>
      </c>
      <c r="I33" s="75"/>
      <c r="J33" s="75"/>
      <c r="K33" s="68"/>
      <c r="L33" s="68"/>
      <c r="M33" s="68"/>
      <c r="N33" s="68"/>
      <c r="O33" s="68"/>
    </row>
    <row r="34" spans="7:8" ht="19.5" customHeight="1">
      <c r="G34" s="275" t="s">
        <v>65</v>
      </c>
      <c r="H34" s="58" t="s">
        <v>247</v>
      </c>
    </row>
    <row r="35" spans="7:15" ht="19.5" customHeight="1">
      <c r="G35" s="399" t="s">
        <v>66</v>
      </c>
      <c r="H35" s="375" t="s">
        <v>150</v>
      </c>
      <c r="I35" s="375"/>
      <c r="J35" s="375"/>
      <c r="K35" s="375"/>
      <c r="L35" s="375"/>
      <c r="M35" s="375"/>
      <c r="N35" s="150"/>
      <c r="O35" s="150"/>
    </row>
    <row r="36" spans="7:15" ht="19.5" customHeight="1">
      <c r="G36" s="399"/>
      <c r="H36" s="375"/>
      <c r="I36" s="375"/>
      <c r="J36" s="375"/>
      <c r="K36" s="375"/>
      <c r="L36" s="375"/>
      <c r="M36" s="375"/>
      <c r="N36" s="150"/>
      <c r="O36" s="150"/>
    </row>
    <row r="37" ht="2.25" customHeight="1"/>
    <row r="38" spans="7:13" ht="19.5" customHeight="1">
      <c r="G38" s="275" t="s">
        <v>67</v>
      </c>
      <c r="H38" s="58" t="s">
        <v>248</v>
      </c>
      <c r="I38" s="58"/>
      <c r="J38" s="58"/>
      <c r="K38" s="58"/>
      <c r="L38" s="58"/>
      <c r="M38" s="58"/>
    </row>
    <row r="39" spans="7:15" ht="19.5" customHeight="1">
      <c r="G39" s="399" t="s">
        <v>68</v>
      </c>
      <c r="H39" s="375" t="s">
        <v>152</v>
      </c>
      <c r="I39" s="375"/>
      <c r="J39" s="375"/>
      <c r="K39" s="375"/>
      <c r="L39" s="375"/>
      <c r="M39" s="375"/>
      <c r="N39" s="150"/>
      <c r="O39" s="150"/>
    </row>
    <row r="40" spans="7:15" ht="19.5" customHeight="1">
      <c r="G40" s="399"/>
      <c r="H40" s="375"/>
      <c r="I40" s="375"/>
      <c r="J40" s="375"/>
      <c r="K40" s="375"/>
      <c r="L40" s="375"/>
      <c r="M40" s="375"/>
      <c r="N40" s="150"/>
      <c r="O40" s="150"/>
    </row>
  </sheetData>
  <sheetProtection selectLockedCells="1"/>
  <mergeCells count="56">
    <mergeCell ref="I30:M31"/>
    <mergeCell ref="I19:J19"/>
    <mergeCell ref="I20:J20"/>
    <mergeCell ref="G19:H19"/>
    <mergeCell ref="G20:H20"/>
    <mergeCell ref="G27:H27"/>
    <mergeCell ref="G28:H28"/>
    <mergeCell ref="I26:J26"/>
    <mergeCell ref="I27:J27"/>
    <mergeCell ref="I21:J21"/>
    <mergeCell ref="I22:J22"/>
    <mergeCell ref="I23:J23"/>
    <mergeCell ref="I24:J24"/>
    <mergeCell ref="I28:J28"/>
    <mergeCell ref="G25:H25"/>
    <mergeCell ref="G26:H26"/>
    <mergeCell ref="O10:S11"/>
    <mergeCell ref="G35:G36"/>
    <mergeCell ref="A16:B16"/>
    <mergeCell ref="A14:B14"/>
    <mergeCell ref="J10:M10"/>
    <mergeCell ref="D13:E13"/>
    <mergeCell ref="G31:H31"/>
    <mergeCell ref="I25:J25"/>
    <mergeCell ref="J13:M13"/>
    <mergeCell ref="D10:E10"/>
    <mergeCell ref="C7:C8"/>
    <mergeCell ref="J4:K4"/>
    <mergeCell ref="G39:G40"/>
    <mergeCell ref="A28:B28"/>
    <mergeCell ref="A17:B18"/>
    <mergeCell ref="C17:E17"/>
    <mergeCell ref="G21:H21"/>
    <mergeCell ref="G22:H22"/>
    <mergeCell ref="G23:H23"/>
    <mergeCell ref="G24:H24"/>
    <mergeCell ref="J9:L9"/>
    <mergeCell ref="H35:M36"/>
    <mergeCell ref="H39:M40"/>
    <mergeCell ref="A6:B6"/>
    <mergeCell ref="K1:M1"/>
    <mergeCell ref="K2:M2"/>
    <mergeCell ref="A7:B8"/>
    <mergeCell ref="D7:H7"/>
    <mergeCell ref="J7:M8"/>
    <mergeCell ref="D9:E9"/>
    <mergeCell ref="D11:E11"/>
    <mergeCell ref="D12:E12"/>
    <mergeCell ref="J11:M11"/>
    <mergeCell ref="J12:M12"/>
    <mergeCell ref="D14:E14"/>
    <mergeCell ref="G18:H18"/>
    <mergeCell ref="F17:J17"/>
    <mergeCell ref="I18:J18"/>
    <mergeCell ref="D15:E15"/>
    <mergeCell ref="K17:M17"/>
  </mergeCells>
  <conditionalFormatting sqref="M9">
    <cfRule type="cellIs" priority="1" dxfId="12" operator="equal" stopIfTrue="1">
      <formula>"NG　金額を確認してください"</formula>
    </cfRule>
  </conditionalFormatting>
  <conditionalFormatting sqref="C15">
    <cfRule type="cellIs" priority="2" dxfId="13" operator="equal" stopIfTrue="1">
      <formula>"NG"</formula>
    </cfRule>
  </conditionalFormatting>
  <printOptions horizontalCentered="1"/>
  <pageMargins left="0.3937007874015748" right="0.3937007874015748" top="0.984251968503937" bottom="0.1968503937007874" header="0.5118110236220472" footer="0.5118110236220472"/>
  <pageSetup horizontalDpi="600" verticalDpi="600" orientation="landscape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tabColor rgb="FFFF99FF"/>
  </sheetPr>
  <dimension ref="A1:S40"/>
  <sheetViews>
    <sheetView showZeros="0" view="pageBreakPreview" zoomScaleSheetLayoutView="100" zoomScalePageLayoutView="0" workbookViewId="0" topLeftCell="A1">
      <selection activeCell="A2" sqref="A2"/>
    </sheetView>
  </sheetViews>
  <sheetFormatPr defaultColWidth="9.00390625" defaultRowHeight="19.5" customHeight="1"/>
  <cols>
    <col min="1" max="1" width="3.125" style="11" customWidth="1"/>
    <col min="2" max="2" width="12.625" style="11" customWidth="1"/>
    <col min="3" max="15" width="11.375" style="11" customWidth="1"/>
    <col min="16" max="16384" width="9.00390625" style="11" customWidth="1"/>
  </cols>
  <sheetData>
    <row r="1" spans="1:13" ht="12.75" customHeight="1">
      <c r="A1" s="24" t="s">
        <v>353</v>
      </c>
      <c r="B1" s="52"/>
      <c r="C1" s="53"/>
      <c r="G1" s="418" t="s">
        <v>328</v>
      </c>
      <c r="H1" s="418"/>
      <c r="J1" s="54" t="s">
        <v>52</v>
      </c>
      <c r="K1" s="377" t="str">
        <f>'別紙1 (記入例)'!F1</f>
        <v>福島○○○○○クラブ</v>
      </c>
      <c r="L1" s="378"/>
      <c r="M1" s="379"/>
    </row>
    <row r="2" spans="1:13" ht="18" customHeight="1">
      <c r="A2" s="52"/>
      <c r="B2" s="52"/>
      <c r="C2" s="53"/>
      <c r="G2" s="418"/>
      <c r="H2" s="418"/>
      <c r="I2" s="56"/>
      <c r="J2" s="57" t="s">
        <v>123</v>
      </c>
      <c r="K2" s="377">
        <f>VLOOKUP('別紙1 (記入例)'!H8,'【助成対象事業等】'!A1:I21,4,FALSE)</f>
        <v>0</v>
      </c>
      <c r="L2" s="380"/>
      <c r="M2" s="381"/>
    </row>
    <row r="3" spans="1:13" ht="11.25" customHeight="1">
      <c r="A3" s="58"/>
      <c r="B3" s="58"/>
      <c r="C3" s="58"/>
      <c r="F3" s="51"/>
      <c r="G3" s="418"/>
      <c r="H3" s="418"/>
      <c r="I3" s="58"/>
      <c r="J3" s="54" t="s">
        <v>53</v>
      </c>
      <c r="K3" s="55" t="s">
        <v>46</v>
      </c>
      <c r="L3" s="59">
        <f>VLOOKUP('別紙1 (記入例)'!H8,'【助成対象事業等】'!A1:I21,6,FALSE)</f>
        <v>0</v>
      </c>
      <c r="M3" s="60" t="s">
        <v>29</v>
      </c>
    </row>
    <row r="4" spans="1:13" ht="11.25" customHeight="1">
      <c r="A4" s="58"/>
      <c r="B4" s="58"/>
      <c r="C4" s="58"/>
      <c r="F4" s="51"/>
      <c r="G4" s="52" t="s">
        <v>135</v>
      </c>
      <c r="H4" s="51"/>
      <c r="I4" s="58"/>
      <c r="J4" s="397" t="s">
        <v>140</v>
      </c>
      <c r="K4" s="398"/>
      <c r="L4" s="254">
        <v>420000</v>
      </c>
      <c r="M4" s="136" t="s">
        <v>33</v>
      </c>
    </row>
    <row r="5" spans="3:13" ht="11.25" customHeight="1">
      <c r="C5" s="61"/>
      <c r="D5" s="62"/>
      <c r="E5" s="62"/>
      <c r="F5" s="62"/>
      <c r="G5" s="62"/>
      <c r="H5" s="62"/>
      <c r="I5" s="63"/>
      <c r="J5" s="56"/>
      <c r="K5" s="56"/>
      <c r="L5" s="56"/>
      <c r="M5" s="62"/>
    </row>
    <row r="6" spans="1:13" ht="15" customHeight="1">
      <c r="A6" s="376" t="s">
        <v>6</v>
      </c>
      <c r="B6" s="376"/>
      <c r="M6" s="64" t="s">
        <v>7</v>
      </c>
    </row>
    <row r="7" spans="1:13" s="66" customFormat="1" ht="15" customHeight="1">
      <c r="A7" s="365" t="s">
        <v>8</v>
      </c>
      <c r="B7" s="366"/>
      <c r="C7" s="395" t="s">
        <v>2</v>
      </c>
      <c r="D7" s="384" t="s">
        <v>143</v>
      </c>
      <c r="E7" s="385"/>
      <c r="F7" s="385"/>
      <c r="G7" s="385"/>
      <c r="H7" s="386"/>
      <c r="I7" s="196" t="s">
        <v>3</v>
      </c>
      <c r="J7" s="387" t="s">
        <v>144</v>
      </c>
      <c r="K7" s="388"/>
      <c r="L7" s="388"/>
      <c r="M7" s="389"/>
    </row>
    <row r="8" spans="1:13" s="66" customFormat="1" ht="15" customHeight="1" thickBot="1">
      <c r="A8" s="382"/>
      <c r="B8" s="383"/>
      <c r="C8" s="396"/>
      <c r="D8" s="137"/>
      <c r="E8" s="61"/>
      <c r="F8" s="15" t="s">
        <v>124</v>
      </c>
      <c r="G8" s="15" t="s">
        <v>125</v>
      </c>
      <c r="H8" s="15" t="s">
        <v>139</v>
      </c>
      <c r="I8" s="138" t="s">
        <v>138</v>
      </c>
      <c r="J8" s="390"/>
      <c r="K8" s="391"/>
      <c r="L8" s="391"/>
      <c r="M8" s="392"/>
    </row>
    <row r="9" spans="1:15" ht="22.5" customHeight="1" thickBot="1">
      <c r="A9" s="65">
        <v>1</v>
      </c>
      <c r="B9" s="139" t="s">
        <v>9</v>
      </c>
      <c r="C9" s="255">
        <v>420000</v>
      </c>
      <c r="D9" s="432">
        <v>420000</v>
      </c>
      <c r="E9" s="433"/>
      <c r="F9" s="256">
        <v>315000</v>
      </c>
      <c r="G9" s="140">
        <f>IF(F9="","",IF(F9&lt;D9,D9-F9,0))</f>
        <v>105000</v>
      </c>
      <c r="H9" s="140">
        <f>IF(F9&gt;D9,D9-F9,0)</f>
        <v>0</v>
      </c>
      <c r="I9" s="140">
        <f>D9-C9</f>
        <v>0</v>
      </c>
      <c r="J9" s="373" t="s">
        <v>243</v>
      </c>
      <c r="K9" s="374"/>
      <c r="L9" s="374"/>
      <c r="M9" s="141">
        <f>IF(G31=0,"",IF(D9="","",IF(D9&gt;G31,"NG　金額を確認してください","")))</f>
      </c>
      <c r="N9" s="67"/>
      <c r="O9" s="11" t="s">
        <v>147</v>
      </c>
    </row>
    <row r="10" spans="1:19" ht="22.5" customHeight="1">
      <c r="A10" s="65">
        <v>2</v>
      </c>
      <c r="B10" s="142" t="s">
        <v>28</v>
      </c>
      <c r="C10" s="257">
        <v>110220</v>
      </c>
      <c r="D10" s="434">
        <v>133416</v>
      </c>
      <c r="E10" s="435"/>
      <c r="F10" s="258">
        <v>133416</v>
      </c>
      <c r="G10" s="140">
        <f>IF(F10="","",IF(F10&lt;D10,D10-F10,0))</f>
        <v>0</v>
      </c>
      <c r="H10" s="140">
        <f>IF(F10&gt;D10,D10-F10,0)</f>
        <v>0</v>
      </c>
      <c r="I10" s="140">
        <f>D10-C10</f>
        <v>23196</v>
      </c>
      <c r="J10" s="429"/>
      <c r="K10" s="429"/>
      <c r="L10" s="429"/>
      <c r="M10" s="429"/>
      <c r="O10" s="427" t="s">
        <v>148</v>
      </c>
      <c r="P10" s="427"/>
      <c r="Q10" s="427"/>
      <c r="R10" s="427"/>
      <c r="S10" s="427"/>
    </row>
    <row r="11" spans="1:19" ht="22.5" customHeight="1">
      <c r="A11" s="65">
        <v>3</v>
      </c>
      <c r="B11" s="259" t="s">
        <v>171</v>
      </c>
      <c r="C11" s="255">
        <v>9000</v>
      </c>
      <c r="D11" s="430">
        <v>11400</v>
      </c>
      <c r="E11" s="431"/>
      <c r="F11" s="256">
        <v>11400</v>
      </c>
      <c r="G11" s="140">
        <f>IF(F11="","",IF(F11&lt;D11,D11-F11,0))</f>
        <v>0</v>
      </c>
      <c r="H11" s="140">
        <f>IF(F11&gt;D11,D11-F11,0)</f>
        <v>0</v>
      </c>
      <c r="I11" s="140">
        <f>D11-C11</f>
        <v>2400</v>
      </c>
      <c r="J11" s="429" t="s">
        <v>315</v>
      </c>
      <c r="K11" s="429"/>
      <c r="L11" s="429"/>
      <c r="M11" s="429"/>
      <c r="O11" s="427"/>
      <c r="P11" s="427"/>
      <c r="Q11" s="427"/>
      <c r="R11" s="427"/>
      <c r="S11" s="427"/>
    </row>
    <row r="12" spans="1:13" ht="22.5" customHeight="1">
      <c r="A12" s="65">
        <v>4</v>
      </c>
      <c r="B12" s="260"/>
      <c r="C12" s="255"/>
      <c r="D12" s="430"/>
      <c r="E12" s="431"/>
      <c r="F12" s="256"/>
      <c r="G12" s="140">
        <f>IF(F12="","",IF(F12&lt;D12,D12-F12,0))</f>
      </c>
      <c r="H12" s="140">
        <f>IF(F12&gt;D12,D12-F12,0)</f>
        <v>0</v>
      </c>
      <c r="I12" s="140">
        <f>D12-C12</f>
        <v>0</v>
      </c>
      <c r="J12" s="429"/>
      <c r="K12" s="429"/>
      <c r="L12" s="429"/>
      <c r="M12" s="429"/>
    </row>
    <row r="13" spans="1:13" ht="22.5" customHeight="1">
      <c r="A13" s="65">
        <v>5</v>
      </c>
      <c r="B13" s="260"/>
      <c r="C13" s="255"/>
      <c r="D13" s="430"/>
      <c r="E13" s="431"/>
      <c r="F13" s="256"/>
      <c r="G13" s="140">
        <f>IF(F13="","",IF(F13&lt;D13,D13-F13,0))</f>
      </c>
      <c r="H13" s="140">
        <f>IF(F13&gt;D13,D13-F13,0)</f>
        <v>0</v>
      </c>
      <c r="I13" s="140">
        <f>D13-C13</f>
        <v>0</v>
      </c>
      <c r="J13" s="429"/>
      <c r="K13" s="429"/>
      <c r="L13" s="429"/>
      <c r="M13" s="429"/>
    </row>
    <row r="14" spans="1:13" ht="15" customHeight="1">
      <c r="A14" s="382" t="s">
        <v>10</v>
      </c>
      <c r="B14" s="400"/>
      <c r="C14" s="143">
        <f>SUM(C9:C13)</f>
        <v>539220</v>
      </c>
      <c r="D14" s="436">
        <f>SUM(D9:E13)</f>
        <v>564816</v>
      </c>
      <c r="E14" s="437"/>
      <c r="F14" s="143">
        <f>SUM(F9:F13)</f>
        <v>459816</v>
      </c>
      <c r="G14" s="143">
        <f>SUM(G9:G13)</f>
        <v>105000</v>
      </c>
      <c r="H14" s="143">
        <f>SUM(H9:H13)</f>
        <v>0</v>
      </c>
      <c r="I14" s="143">
        <f>SUM(I9:I13)</f>
        <v>25596</v>
      </c>
      <c r="K14" s="61"/>
      <c r="L14" s="61"/>
      <c r="M14" s="62"/>
    </row>
    <row r="15" spans="1:13" ht="11.25" customHeight="1">
      <c r="A15" s="61"/>
      <c r="B15" s="61"/>
      <c r="C15" s="56"/>
      <c r="D15" s="370"/>
      <c r="E15" s="370"/>
      <c r="F15" s="61"/>
      <c r="G15" s="61"/>
      <c r="H15" s="61"/>
      <c r="I15" s="61"/>
      <c r="J15" s="61"/>
      <c r="K15" s="61"/>
      <c r="L15" s="61"/>
      <c r="M15" s="62"/>
    </row>
    <row r="16" spans="1:13" ht="15" customHeight="1">
      <c r="A16" s="406" t="s">
        <v>11</v>
      </c>
      <c r="B16" s="406"/>
      <c r="M16" s="64" t="s">
        <v>7</v>
      </c>
    </row>
    <row r="17" spans="1:13" s="66" customFormat="1" ht="15" customHeight="1" thickBot="1">
      <c r="A17" s="365" t="s">
        <v>8</v>
      </c>
      <c r="B17" s="367"/>
      <c r="C17" s="401" t="s">
        <v>141</v>
      </c>
      <c r="D17" s="402"/>
      <c r="E17" s="403"/>
      <c r="F17" s="365" t="s">
        <v>146</v>
      </c>
      <c r="G17" s="366"/>
      <c r="H17" s="366"/>
      <c r="I17" s="366"/>
      <c r="J17" s="367"/>
      <c r="K17" s="365" t="s">
        <v>145</v>
      </c>
      <c r="L17" s="371"/>
      <c r="M17" s="372"/>
    </row>
    <row r="18" spans="1:13" s="66" customFormat="1" ht="15" customHeight="1">
      <c r="A18" s="382"/>
      <c r="B18" s="400"/>
      <c r="C18" s="111"/>
      <c r="D18" s="17" t="s">
        <v>137</v>
      </c>
      <c r="E18" s="17" t="s">
        <v>318</v>
      </c>
      <c r="F18" s="144"/>
      <c r="G18" s="363" t="s">
        <v>142</v>
      </c>
      <c r="H18" s="364"/>
      <c r="I18" s="438" t="s">
        <v>320</v>
      </c>
      <c r="J18" s="369"/>
      <c r="K18" s="138"/>
      <c r="L18" s="17" t="s">
        <v>137</v>
      </c>
      <c r="M18" s="17" t="s">
        <v>318</v>
      </c>
    </row>
    <row r="19" spans="1:13" ht="22.5" customHeight="1">
      <c r="A19" s="65">
        <v>1</v>
      </c>
      <c r="B19" s="142" t="s">
        <v>12</v>
      </c>
      <c r="C19" s="145">
        <f aca="true" t="shared" si="0" ref="C19:C27">SUM(D19:E19)</f>
        <v>120000</v>
      </c>
      <c r="D19" s="261">
        <v>120000</v>
      </c>
      <c r="E19" s="261"/>
      <c r="F19" s="146">
        <f aca="true" t="shared" si="1" ref="F19:F27">SUM(G19:J19)</f>
        <v>120000</v>
      </c>
      <c r="G19" s="423">
        <v>120000</v>
      </c>
      <c r="H19" s="424"/>
      <c r="I19" s="419"/>
      <c r="J19" s="420"/>
      <c r="K19" s="147">
        <f aca="true" t="shared" si="2" ref="K19:K27">F19-C19</f>
        <v>0</v>
      </c>
      <c r="L19" s="147">
        <f aca="true" t="shared" si="3" ref="L19:L27">G19-D19</f>
        <v>0</v>
      </c>
      <c r="M19" s="148">
        <f aca="true" t="shared" si="4" ref="M19:M27">I19-E19</f>
        <v>0</v>
      </c>
    </row>
    <row r="20" spans="1:13" ht="22.5" customHeight="1">
      <c r="A20" s="65">
        <v>2</v>
      </c>
      <c r="B20" s="142" t="s">
        <v>13</v>
      </c>
      <c r="C20" s="145">
        <f t="shared" si="0"/>
        <v>232000</v>
      </c>
      <c r="D20" s="261">
        <v>228000</v>
      </c>
      <c r="E20" s="261">
        <v>4000</v>
      </c>
      <c r="F20" s="146">
        <f t="shared" si="1"/>
        <v>232000</v>
      </c>
      <c r="G20" s="423">
        <v>228000</v>
      </c>
      <c r="H20" s="424"/>
      <c r="I20" s="419">
        <v>4000</v>
      </c>
      <c r="J20" s="420"/>
      <c r="K20" s="147">
        <f t="shared" si="2"/>
        <v>0</v>
      </c>
      <c r="L20" s="147">
        <f t="shared" si="3"/>
        <v>0</v>
      </c>
      <c r="M20" s="148">
        <f t="shared" si="4"/>
        <v>0</v>
      </c>
    </row>
    <row r="21" spans="1:13" ht="22.5" customHeight="1">
      <c r="A21" s="69">
        <v>3</v>
      </c>
      <c r="B21" s="142" t="s">
        <v>14</v>
      </c>
      <c r="C21" s="145">
        <f t="shared" si="0"/>
        <v>50920</v>
      </c>
      <c r="D21" s="261">
        <v>50920</v>
      </c>
      <c r="E21" s="261"/>
      <c r="F21" s="146">
        <f t="shared" si="1"/>
        <v>50920</v>
      </c>
      <c r="G21" s="423">
        <v>50920</v>
      </c>
      <c r="H21" s="424"/>
      <c r="I21" s="419"/>
      <c r="J21" s="420"/>
      <c r="K21" s="147">
        <f t="shared" si="2"/>
        <v>0</v>
      </c>
      <c r="L21" s="147">
        <f t="shared" si="3"/>
        <v>0</v>
      </c>
      <c r="M21" s="148">
        <f t="shared" si="4"/>
        <v>0</v>
      </c>
    </row>
    <row r="22" spans="1:13" ht="22.5" customHeight="1">
      <c r="A22" s="65">
        <v>4</v>
      </c>
      <c r="B22" s="149" t="s">
        <v>27</v>
      </c>
      <c r="C22" s="145">
        <f t="shared" si="0"/>
        <v>37500</v>
      </c>
      <c r="D22" s="261">
        <v>37500</v>
      </c>
      <c r="E22" s="261"/>
      <c r="F22" s="146">
        <f t="shared" si="1"/>
        <v>37500</v>
      </c>
      <c r="G22" s="423">
        <v>37500</v>
      </c>
      <c r="H22" s="424"/>
      <c r="I22" s="419"/>
      <c r="J22" s="420"/>
      <c r="K22" s="147">
        <f t="shared" si="2"/>
        <v>0</v>
      </c>
      <c r="L22" s="147">
        <f t="shared" si="3"/>
        <v>0</v>
      </c>
      <c r="M22" s="148">
        <f t="shared" si="4"/>
        <v>0</v>
      </c>
    </row>
    <row r="23" spans="1:13" ht="22.5" customHeight="1">
      <c r="A23" s="65">
        <v>5</v>
      </c>
      <c r="B23" s="142" t="s">
        <v>15</v>
      </c>
      <c r="C23" s="145">
        <f t="shared" si="0"/>
        <v>10000</v>
      </c>
      <c r="D23" s="261">
        <v>10000</v>
      </c>
      <c r="E23" s="261"/>
      <c r="F23" s="146">
        <f t="shared" si="1"/>
        <v>10000</v>
      </c>
      <c r="G23" s="423">
        <v>10000</v>
      </c>
      <c r="H23" s="424"/>
      <c r="I23" s="419"/>
      <c r="J23" s="420"/>
      <c r="K23" s="147">
        <f t="shared" si="2"/>
        <v>0</v>
      </c>
      <c r="L23" s="147">
        <f t="shared" si="3"/>
        <v>0</v>
      </c>
      <c r="M23" s="148">
        <f t="shared" si="4"/>
        <v>0</v>
      </c>
    </row>
    <row r="24" spans="1:13" ht="22.5" customHeight="1">
      <c r="A24" s="65">
        <v>6</v>
      </c>
      <c r="B24" s="142" t="s">
        <v>16</v>
      </c>
      <c r="C24" s="145">
        <f t="shared" si="0"/>
        <v>4800</v>
      </c>
      <c r="D24" s="261">
        <v>4800</v>
      </c>
      <c r="E24" s="261"/>
      <c r="F24" s="146">
        <f t="shared" si="1"/>
        <v>4800</v>
      </c>
      <c r="G24" s="423">
        <v>4800</v>
      </c>
      <c r="H24" s="424"/>
      <c r="I24" s="419"/>
      <c r="J24" s="420"/>
      <c r="K24" s="147">
        <f t="shared" si="2"/>
        <v>0</v>
      </c>
      <c r="L24" s="147">
        <f t="shared" si="3"/>
        <v>0</v>
      </c>
      <c r="M24" s="148">
        <f t="shared" si="4"/>
        <v>0</v>
      </c>
    </row>
    <row r="25" spans="1:13" ht="22.5" customHeight="1">
      <c r="A25" s="65">
        <v>7</v>
      </c>
      <c r="B25" s="142" t="s">
        <v>17</v>
      </c>
      <c r="C25" s="145">
        <f t="shared" si="0"/>
        <v>60000</v>
      </c>
      <c r="D25" s="261">
        <v>60000</v>
      </c>
      <c r="E25" s="261"/>
      <c r="F25" s="146">
        <f t="shared" si="1"/>
        <v>60000</v>
      </c>
      <c r="G25" s="423">
        <v>60000</v>
      </c>
      <c r="H25" s="424"/>
      <c r="I25" s="419"/>
      <c r="J25" s="420"/>
      <c r="K25" s="147">
        <f t="shared" si="2"/>
        <v>0</v>
      </c>
      <c r="L25" s="147">
        <f t="shared" si="3"/>
        <v>0</v>
      </c>
      <c r="M25" s="148">
        <f t="shared" si="4"/>
        <v>0</v>
      </c>
    </row>
    <row r="26" spans="1:13" ht="22.5" customHeight="1">
      <c r="A26" s="65">
        <v>8</v>
      </c>
      <c r="B26" s="142" t="s">
        <v>18</v>
      </c>
      <c r="C26" s="145">
        <f t="shared" si="0"/>
        <v>15000</v>
      </c>
      <c r="D26" s="261">
        <v>15000</v>
      </c>
      <c r="E26" s="261"/>
      <c r="F26" s="146">
        <f t="shared" si="1"/>
        <v>38614</v>
      </c>
      <c r="G26" s="423">
        <v>38614</v>
      </c>
      <c r="H26" s="424"/>
      <c r="I26" s="419"/>
      <c r="J26" s="420"/>
      <c r="K26" s="147">
        <f t="shared" si="2"/>
        <v>23614</v>
      </c>
      <c r="L26" s="147">
        <f t="shared" si="3"/>
        <v>23614</v>
      </c>
      <c r="M26" s="148">
        <f t="shared" si="4"/>
        <v>0</v>
      </c>
    </row>
    <row r="27" spans="1:13" ht="22.5" customHeight="1">
      <c r="A27" s="65">
        <v>9</v>
      </c>
      <c r="B27" s="142" t="s">
        <v>19</v>
      </c>
      <c r="C27" s="145">
        <f t="shared" si="0"/>
        <v>9000</v>
      </c>
      <c r="D27" s="261"/>
      <c r="E27" s="261">
        <v>9000</v>
      </c>
      <c r="F27" s="146">
        <f t="shared" si="1"/>
        <v>10982</v>
      </c>
      <c r="G27" s="423"/>
      <c r="H27" s="424"/>
      <c r="I27" s="419">
        <v>10982</v>
      </c>
      <c r="J27" s="420"/>
      <c r="K27" s="147">
        <f t="shared" si="2"/>
        <v>1982</v>
      </c>
      <c r="L27" s="147">
        <f t="shared" si="3"/>
        <v>0</v>
      </c>
      <c r="M27" s="148">
        <f t="shared" si="4"/>
        <v>1982</v>
      </c>
    </row>
    <row r="28" spans="1:13" ht="15" customHeight="1" thickBot="1">
      <c r="A28" s="382" t="s">
        <v>10</v>
      </c>
      <c r="B28" s="400"/>
      <c r="C28" s="145">
        <f>SUM(C19:C27)</f>
        <v>539220</v>
      </c>
      <c r="D28" s="145">
        <f>SUM(D19:D27)</f>
        <v>526220</v>
      </c>
      <c r="E28" s="145">
        <f>SUM(E19:E27)</f>
        <v>13000</v>
      </c>
      <c r="F28" s="273">
        <f>SUM(F19:F27)</f>
        <v>564816</v>
      </c>
      <c r="G28" s="425">
        <f>SUM(G19:H27)</f>
        <v>549834</v>
      </c>
      <c r="H28" s="426"/>
      <c r="I28" s="421">
        <f>SUM(I19:J27)</f>
        <v>14982</v>
      </c>
      <c r="J28" s="422"/>
      <c r="K28" s="145">
        <f>SUM(K19:K27)</f>
        <v>25596</v>
      </c>
      <c r="L28" s="145">
        <f>SUM(L19:L27)</f>
        <v>23614</v>
      </c>
      <c r="M28" s="145">
        <f>SUM(M19:M27)</f>
        <v>1982</v>
      </c>
    </row>
    <row r="29" spans="1:14" ht="11.25" customHeight="1">
      <c r="A29" s="61"/>
      <c r="B29" s="61"/>
      <c r="C29" s="70"/>
      <c r="D29" s="68"/>
      <c r="E29" s="68"/>
      <c r="F29" s="68"/>
      <c r="G29" s="71"/>
      <c r="H29" s="71"/>
      <c r="I29" s="71"/>
      <c r="J29" s="71"/>
      <c r="K29" s="71">
        <f>IF(C28*0.8&lt;F28&gt;C28*1.2,"","20%増減")</f>
      </c>
      <c r="L29" s="71"/>
      <c r="M29" s="71"/>
      <c r="N29" s="62"/>
    </row>
    <row r="30" spans="1:13" ht="15" customHeight="1" thickBot="1">
      <c r="A30" s="72"/>
      <c r="B30" s="72" t="s">
        <v>49</v>
      </c>
      <c r="C30" s="68"/>
      <c r="G30" s="73" t="s">
        <v>54</v>
      </c>
      <c r="H30" s="73"/>
      <c r="I30" s="415" t="s">
        <v>136</v>
      </c>
      <c r="J30" s="415"/>
      <c r="K30" s="415"/>
      <c r="L30" s="415"/>
      <c r="M30" s="415"/>
    </row>
    <row r="31" spans="1:13" ht="15" customHeight="1" thickBot="1" thickTop="1">
      <c r="A31" s="72"/>
      <c r="B31" s="72" t="s">
        <v>50</v>
      </c>
      <c r="C31" s="68"/>
      <c r="G31" s="407" t="str">
        <f>IF(G28=0,"",IF(L3=0,"別紙1の助成対象事業を選択してください",IF(L4="","右上[助成金交付決定額]を記入してください",IF(ROUNDDOWN(L3*G28,-3)&gt;L4,L4,ROUNDDOWN(L3*G28,-3)))))</f>
        <v>別紙1の助成対象事業を選択してください</v>
      </c>
      <c r="H31" s="408"/>
      <c r="I31" s="415"/>
      <c r="J31" s="415"/>
      <c r="K31" s="415"/>
      <c r="L31" s="415"/>
      <c r="M31" s="415"/>
    </row>
    <row r="32" spans="1:15" ht="19.5" customHeight="1" thickTop="1">
      <c r="A32" s="61"/>
      <c r="C32" s="68"/>
      <c r="D32" s="68"/>
      <c r="E32" s="68"/>
      <c r="F32" s="68"/>
      <c r="G32" s="68"/>
      <c r="H32" s="68"/>
      <c r="I32" s="68"/>
      <c r="J32" s="68"/>
      <c r="K32" s="68"/>
      <c r="L32" s="68"/>
      <c r="N32" s="68"/>
      <c r="O32" s="62"/>
    </row>
    <row r="33" spans="1:15" ht="19.5" customHeight="1">
      <c r="A33" s="61"/>
      <c r="B33" s="61"/>
      <c r="G33" s="74"/>
      <c r="H33" s="75" t="s">
        <v>149</v>
      </c>
      <c r="I33" s="75"/>
      <c r="J33" s="75"/>
      <c r="K33" s="68"/>
      <c r="L33" s="68"/>
      <c r="M33" s="68"/>
      <c r="N33" s="68"/>
      <c r="O33" s="68"/>
    </row>
    <row r="34" spans="7:8" ht="19.5" customHeight="1">
      <c r="G34" s="64" t="s">
        <v>168</v>
      </c>
      <c r="H34" s="11" t="s">
        <v>69</v>
      </c>
    </row>
    <row r="35" spans="7:15" ht="19.5" customHeight="1">
      <c r="G35" s="428" t="s">
        <v>169</v>
      </c>
      <c r="H35" s="427" t="s">
        <v>150</v>
      </c>
      <c r="I35" s="427"/>
      <c r="J35" s="427"/>
      <c r="K35" s="427"/>
      <c r="L35" s="427"/>
      <c r="M35" s="427"/>
      <c r="N35" s="150"/>
      <c r="O35" s="150"/>
    </row>
    <row r="36" spans="7:15" ht="19.5" customHeight="1">
      <c r="G36" s="428"/>
      <c r="H36" s="427"/>
      <c r="I36" s="427"/>
      <c r="J36" s="427"/>
      <c r="K36" s="427"/>
      <c r="L36" s="427"/>
      <c r="M36" s="427"/>
      <c r="N36" s="150"/>
      <c r="O36" s="150"/>
    </row>
    <row r="37" ht="8.25" customHeight="1"/>
    <row r="38" spans="7:8" ht="19.5" customHeight="1">
      <c r="G38" s="64" t="s">
        <v>170</v>
      </c>
      <c r="H38" s="11" t="s">
        <v>151</v>
      </c>
    </row>
    <row r="39" spans="7:15" ht="19.5" customHeight="1">
      <c r="G39" s="428" t="s">
        <v>169</v>
      </c>
      <c r="H39" s="427" t="s">
        <v>152</v>
      </c>
      <c r="I39" s="427"/>
      <c r="J39" s="427"/>
      <c r="K39" s="427"/>
      <c r="L39" s="427"/>
      <c r="M39" s="427"/>
      <c r="N39" s="150"/>
      <c r="O39" s="150"/>
    </row>
    <row r="40" spans="7:15" ht="19.5" customHeight="1">
      <c r="G40" s="428"/>
      <c r="H40" s="427"/>
      <c r="I40" s="427"/>
      <c r="J40" s="427"/>
      <c r="K40" s="427"/>
      <c r="L40" s="427"/>
      <c r="M40" s="427"/>
      <c r="N40" s="150"/>
      <c r="O40" s="150"/>
    </row>
  </sheetData>
  <sheetProtection selectLockedCells="1" selectUnlockedCells="1"/>
  <mergeCells count="57">
    <mergeCell ref="D14:E14"/>
    <mergeCell ref="G18:H18"/>
    <mergeCell ref="G19:H19"/>
    <mergeCell ref="G20:H20"/>
    <mergeCell ref="F17:J17"/>
    <mergeCell ref="I18:J18"/>
    <mergeCell ref="I19:J19"/>
    <mergeCell ref="I20:J20"/>
    <mergeCell ref="J4:K4"/>
    <mergeCell ref="J11:M11"/>
    <mergeCell ref="J12:M12"/>
    <mergeCell ref="J13:M13"/>
    <mergeCell ref="J9:L9"/>
    <mergeCell ref="D9:E9"/>
    <mergeCell ref="D10:E10"/>
    <mergeCell ref="D11:E11"/>
    <mergeCell ref="D12:E12"/>
    <mergeCell ref="G26:H26"/>
    <mergeCell ref="H35:M36"/>
    <mergeCell ref="H39:M40"/>
    <mergeCell ref="A6:B6"/>
    <mergeCell ref="K1:M1"/>
    <mergeCell ref="K2:M2"/>
    <mergeCell ref="A7:B8"/>
    <mergeCell ref="D7:H7"/>
    <mergeCell ref="J7:M8"/>
    <mergeCell ref="C7:C8"/>
    <mergeCell ref="I27:J27"/>
    <mergeCell ref="G39:G40"/>
    <mergeCell ref="A28:B28"/>
    <mergeCell ref="A17:B18"/>
    <mergeCell ref="C17:E17"/>
    <mergeCell ref="G21:H21"/>
    <mergeCell ref="G22:H22"/>
    <mergeCell ref="G23:H23"/>
    <mergeCell ref="G24:H24"/>
    <mergeCell ref="G25:H25"/>
    <mergeCell ref="G28:H28"/>
    <mergeCell ref="O10:S11"/>
    <mergeCell ref="G35:G36"/>
    <mergeCell ref="A16:B16"/>
    <mergeCell ref="A14:B14"/>
    <mergeCell ref="J10:M10"/>
    <mergeCell ref="D13:E13"/>
    <mergeCell ref="G31:H31"/>
    <mergeCell ref="I25:J25"/>
    <mergeCell ref="I26:J26"/>
    <mergeCell ref="G1:H3"/>
    <mergeCell ref="K17:M17"/>
    <mergeCell ref="I30:M31"/>
    <mergeCell ref="D15:E15"/>
    <mergeCell ref="I21:J21"/>
    <mergeCell ref="I22:J22"/>
    <mergeCell ref="I23:J23"/>
    <mergeCell ref="I24:J24"/>
    <mergeCell ref="I28:J28"/>
    <mergeCell ref="G27:H27"/>
  </mergeCells>
  <conditionalFormatting sqref="M9">
    <cfRule type="cellIs" priority="1" dxfId="12" operator="equal" stopIfTrue="1">
      <formula>"NG　金額を確認してください"</formula>
    </cfRule>
  </conditionalFormatting>
  <conditionalFormatting sqref="C15">
    <cfRule type="cellIs" priority="2" dxfId="13" operator="equal" stopIfTrue="1">
      <formula>"NG"</formula>
    </cfRule>
  </conditionalFormatting>
  <printOptions horizontalCentered="1"/>
  <pageMargins left="0.3937007874015748" right="0.3937007874015748" top="0.984251968503937" bottom="0.1968503937007874" header="0.5118110236220472" footer="0.5118110236220472"/>
  <pageSetup horizontalDpi="600" verticalDpi="600" orientation="landscape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O23"/>
  <sheetViews>
    <sheetView showZeros="0" view="pageBreakPreview" zoomScaleSheetLayoutView="100" zoomScalePageLayoutView="0" workbookViewId="0" topLeftCell="A1">
      <selection activeCell="B1" sqref="A1:IV1"/>
    </sheetView>
  </sheetViews>
  <sheetFormatPr defaultColWidth="9.00390625" defaultRowHeight="24" customHeight="1"/>
  <cols>
    <col min="1" max="1" width="14.00390625" style="21" customWidth="1"/>
    <col min="2" max="2" width="33.75390625" style="21" customWidth="1"/>
    <col min="3" max="3" width="20.00390625" style="21" bestFit="1" customWidth="1"/>
    <col min="4" max="4" width="5.50390625" style="36" customWidth="1"/>
    <col min="5" max="12" width="5.50390625" style="21" customWidth="1"/>
    <col min="13" max="13" width="11.25390625" style="21" customWidth="1"/>
    <col min="14" max="14" width="12.50390625" style="47" customWidth="1"/>
    <col min="15" max="16384" width="9.00390625" style="21" customWidth="1"/>
  </cols>
  <sheetData>
    <row r="1" spans="1:14" ht="18.75" customHeight="1">
      <c r="A1" s="24" t="s">
        <v>354</v>
      </c>
      <c r="B1" s="16"/>
      <c r="C1" s="16"/>
      <c r="D1" s="33"/>
      <c r="E1" s="16"/>
      <c r="F1" s="16"/>
      <c r="G1" s="16"/>
      <c r="H1" s="16"/>
      <c r="I1" s="16"/>
      <c r="J1" s="16"/>
      <c r="K1" s="16"/>
      <c r="L1" s="16"/>
      <c r="M1" s="16"/>
      <c r="N1" s="32"/>
    </row>
    <row r="2" spans="1:14" ht="18.75" customHeight="1">
      <c r="A2" s="439" t="s">
        <v>35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</row>
    <row r="3" spans="1:14" ht="18.75" customHeight="1" thickBot="1">
      <c r="A3" s="33"/>
      <c r="B3" s="16"/>
      <c r="C3" s="16"/>
      <c r="D3" s="33"/>
      <c r="E3" s="16"/>
      <c r="F3" s="16"/>
      <c r="G3" s="16"/>
      <c r="H3" s="16"/>
      <c r="I3" s="16"/>
      <c r="J3" s="16"/>
      <c r="K3" s="16"/>
      <c r="L3" s="16"/>
      <c r="M3" s="16"/>
      <c r="N3" s="32"/>
    </row>
    <row r="4" spans="1:14" s="36" customFormat="1" ht="24" customHeight="1">
      <c r="A4" s="17" t="s">
        <v>40</v>
      </c>
      <c r="B4" s="17" t="s">
        <v>41</v>
      </c>
      <c r="C4" s="34" t="s">
        <v>126</v>
      </c>
      <c r="D4" s="117" t="s">
        <v>153</v>
      </c>
      <c r="E4" s="442" t="s">
        <v>42</v>
      </c>
      <c r="F4" s="443"/>
      <c r="G4" s="443"/>
      <c r="H4" s="443"/>
      <c r="I4" s="443"/>
      <c r="J4" s="443"/>
      <c r="K4" s="443"/>
      <c r="L4" s="443"/>
      <c r="M4" s="34" t="s">
        <v>43</v>
      </c>
      <c r="N4" s="35" t="s">
        <v>44</v>
      </c>
    </row>
    <row r="5" spans="1:14" s="39" customFormat="1" ht="24" customHeight="1">
      <c r="A5" s="50" t="s">
        <v>37</v>
      </c>
      <c r="B5" s="122" t="s">
        <v>156</v>
      </c>
      <c r="C5" s="112" t="s">
        <v>127</v>
      </c>
      <c r="D5" s="116">
        <v>1</v>
      </c>
      <c r="E5" s="38">
        <v>9310</v>
      </c>
      <c r="F5" s="30" t="s">
        <v>33</v>
      </c>
      <c r="G5" s="37" t="s">
        <v>39</v>
      </c>
      <c r="H5" s="38">
        <v>2</v>
      </c>
      <c r="I5" s="30" t="s">
        <v>38</v>
      </c>
      <c r="J5" s="37" t="s">
        <v>51</v>
      </c>
      <c r="K5" s="38">
        <v>2</v>
      </c>
      <c r="L5" s="30" t="s">
        <v>34</v>
      </c>
      <c r="M5" s="189">
        <f>E5*H5*K5</f>
        <v>37240</v>
      </c>
      <c r="N5" s="31">
        <f>SUM(M5:M5)</f>
        <v>37240</v>
      </c>
    </row>
    <row r="6" spans="1:14" ht="24" customHeight="1">
      <c r="A6" s="48"/>
      <c r="B6" s="18"/>
      <c r="C6" s="40"/>
      <c r="D6" s="113"/>
      <c r="E6" s="444"/>
      <c r="F6" s="445"/>
      <c r="G6" s="445"/>
      <c r="H6" s="445"/>
      <c r="I6" s="445"/>
      <c r="J6" s="445"/>
      <c r="K6" s="445"/>
      <c r="L6" s="446"/>
      <c r="M6" s="190"/>
      <c r="N6" s="10"/>
    </row>
    <row r="7" spans="1:14" ht="24" customHeight="1">
      <c r="A7" s="48"/>
      <c r="B7" s="18"/>
      <c r="C7" s="40"/>
      <c r="D7" s="113"/>
      <c r="E7" s="447"/>
      <c r="F7" s="448"/>
      <c r="G7" s="448"/>
      <c r="H7" s="448"/>
      <c r="I7" s="448"/>
      <c r="J7" s="448"/>
      <c r="K7" s="448"/>
      <c r="L7" s="449"/>
      <c r="M7" s="190"/>
      <c r="N7" s="10"/>
    </row>
    <row r="8" spans="1:14" ht="24" customHeight="1">
      <c r="A8" s="48"/>
      <c r="B8" s="18"/>
      <c r="C8" s="40"/>
      <c r="D8" s="113"/>
      <c r="E8" s="447"/>
      <c r="F8" s="448"/>
      <c r="G8" s="448"/>
      <c r="H8" s="448"/>
      <c r="I8" s="448"/>
      <c r="J8" s="448"/>
      <c r="K8" s="448"/>
      <c r="L8" s="449"/>
      <c r="M8" s="190"/>
      <c r="N8" s="10"/>
    </row>
    <row r="9" spans="1:14" ht="24" customHeight="1">
      <c r="A9" s="48"/>
      <c r="B9" s="18"/>
      <c r="C9" s="40"/>
      <c r="D9" s="113"/>
      <c r="E9" s="447"/>
      <c r="F9" s="448"/>
      <c r="G9" s="448"/>
      <c r="H9" s="448"/>
      <c r="I9" s="448"/>
      <c r="J9" s="448"/>
      <c r="K9" s="448"/>
      <c r="L9" s="449"/>
      <c r="M9" s="190"/>
      <c r="N9" s="10"/>
    </row>
    <row r="10" spans="1:14" ht="24" customHeight="1">
      <c r="A10" s="48"/>
      <c r="B10" s="18"/>
      <c r="C10" s="40"/>
      <c r="D10" s="113"/>
      <c r="E10" s="447"/>
      <c r="F10" s="448"/>
      <c r="G10" s="448"/>
      <c r="H10" s="448"/>
      <c r="I10" s="448"/>
      <c r="J10" s="448"/>
      <c r="K10" s="448"/>
      <c r="L10" s="449"/>
      <c r="M10" s="190"/>
      <c r="N10" s="10"/>
    </row>
    <row r="11" spans="1:14" ht="24" customHeight="1">
      <c r="A11" s="48"/>
      <c r="B11" s="18"/>
      <c r="C11" s="40"/>
      <c r="D11" s="113"/>
      <c r="E11" s="447"/>
      <c r="F11" s="448"/>
      <c r="G11" s="448"/>
      <c r="H11" s="448"/>
      <c r="I11" s="448"/>
      <c r="J11" s="448"/>
      <c r="K11" s="448"/>
      <c r="L11" s="449"/>
      <c r="M11" s="190"/>
      <c r="N11" s="10"/>
    </row>
    <row r="12" spans="1:14" ht="24" customHeight="1">
      <c r="A12" s="48"/>
      <c r="B12" s="18"/>
      <c r="C12" s="40"/>
      <c r="D12" s="113"/>
      <c r="E12" s="447"/>
      <c r="F12" s="448"/>
      <c r="G12" s="448"/>
      <c r="H12" s="448"/>
      <c r="I12" s="448"/>
      <c r="J12" s="448"/>
      <c r="K12" s="448"/>
      <c r="L12" s="449"/>
      <c r="M12" s="190"/>
      <c r="N12" s="10"/>
    </row>
    <row r="13" spans="1:14" ht="24" customHeight="1">
      <c r="A13" s="48"/>
      <c r="B13" s="18"/>
      <c r="C13" s="40"/>
      <c r="D13" s="113"/>
      <c r="E13" s="447"/>
      <c r="F13" s="448"/>
      <c r="G13" s="448"/>
      <c r="H13" s="448"/>
      <c r="I13" s="448"/>
      <c r="J13" s="448"/>
      <c r="K13" s="448"/>
      <c r="L13" s="449"/>
      <c r="M13" s="190"/>
      <c r="N13" s="10"/>
    </row>
    <row r="14" spans="1:14" ht="24" customHeight="1">
      <c r="A14" s="48"/>
      <c r="B14" s="18"/>
      <c r="C14" s="40"/>
      <c r="D14" s="113"/>
      <c r="E14" s="447"/>
      <c r="F14" s="448"/>
      <c r="G14" s="448"/>
      <c r="H14" s="448"/>
      <c r="I14" s="448"/>
      <c r="J14" s="448"/>
      <c r="K14" s="448"/>
      <c r="L14" s="449"/>
      <c r="M14" s="190"/>
      <c r="N14" s="10"/>
    </row>
    <row r="15" spans="1:14" ht="24" customHeight="1">
      <c r="A15" s="48"/>
      <c r="B15" s="18"/>
      <c r="C15" s="40"/>
      <c r="D15" s="113"/>
      <c r="E15" s="447"/>
      <c r="F15" s="448"/>
      <c r="G15" s="448"/>
      <c r="H15" s="448"/>
      <c r="I15" s="448"/>
      <c r="J15" s="448"/>
      <c r="K15" s="448"/>
      <c r="L15" s="449"/>
      <c r="M15" s="190"/>
      <c r="N15" s="10"/>
    </row>
    <row r="16" spans="1:14" ht="24" customHeight="1">
      <c r="A16" s="48"/>
      <c r="B16" s="18"/>
      <c r="C16" s="40"/>
      <c r="D16" s="113"/>
      <c r="E16" s="447"/>
      <c r="F16" s="448"/>
      <c r="G16" s="448"/>
      <c r="H16" s="448"/>
      <c r="I16" s="448"/>
      <c r="J16" s="448"/>
      <c r="K16" s="448"/>
      <c r="L16" s="449"/>
      <c r="M16" s="190"/>
      <c r="N16" s="10"/>
    </row>
    <row r="17" spans="1:14" ht="24" customHeight="1">
      <c r="A17" s="48"/>
      <c r="B17" s="18"/>
      <c r="C17" s="40"/>
      <c r="D17" s="113"/>
      <c r="E17" s="447"/>
      <c r="F17" s="448"/>
      <c r="G17" s="448"/>
      <c r="H17" s="448"/>
      <c r="I17" s="448"/>
      <c r="J17" s="448"/>
      <c r="K17" s="448"/>
      <c r="L17" s="449"/>
      <c r="M17" s="190"/>
      <c r="N17" s="10"/>
    </row>
    <row r="18" spans="1:14" ht="24" customHeight="1">
      <c r="A18" s="48"/>
      <c r="B18" s="18"/>
      <c r="C18" s="40"/>
      <c r="D18" s="113"/>
      <c r="E18" s="447"/>
      <c r="F18" s="448"/>
      <c r="G18" s="448"/>
      <c r="H18" s="448"/>
      <c r="I18" s="448"/>
      <c r="J18" s="448"/>
      <c r="K18" s="448"/>
      <c r="L18" s="449"/>
      <c r="M18" s="190"/>
      <c r="N18" s="10"/>
    </row>
    <row r="19" spans="1:14" ht="24" customHeight="1">
      <c r="A19" s="48"/>
      <c r="B19" s="18"/>
      <c r="C19" s="40"/>
      <c r="D19" s="113"/>
      <c r="E19" s="447"/>
      <c r="F19" s="448"/>
      <c r="G19" s="448"/>
      <c r="H19" s="448"/>
      <c r="I19" s="448"/>
      <c r="J19" s="448"/>
      <c r="K19" s="448"/>
      <c r="L19" s="449"/>
      <c r="M19" s="190"/>
      <c r="N19" s="10"/>
    </row>
    <row r="20" spans="1:14" ht="24" customHeight="1">
      <c r="A20" s="48"/>
      <c r="B20" s="18"/>
      <c r="C20" s="40"/>
      <c r="D20" s="113"/>
      <c r="E20" s="447"/>
      <c r="F20" s="448"/>
      <c r="G20" s="448"/>
      <c r="H20" s="448"/>
      <c r="I20" s="448"/>
      <c r="J20" s="448"/>
      <c r="K20" s="448"/>
      <c r="L20" s="449"/>
      <c r="M20" s="190"/>
      <c r="N20" s="10"/>
    </row>
    <row r="21" spans="1:14" ht="24" customHeight="1">
      <c r="A21" s="48"/>
      <c r="B21" s="18"/>
      <c r="C21" s="40"/>
      <c r="D21" s="113"/>
      <c r="E21" s="447"/>
      <c r="F21" s="448"/>
      <c r="G21" s="448"/>
      <c r="H21" s="448"/>
      <c r="I21" s="448"/>
      <c r="J21" s="448"/>
      <c r="K21" s="448"/>
      <c r="L21" s="449"/>
      <c r="M21" s="190"/>
      <c r="N21" s="10"/>
    </row>
    <row r="22" spans="1:14" ht="24" customHeight="1" thickBot="1">
      <c r="A22" s="49"/>
      <c r="B22" s="19"/>
      <c r="C22" s="42"/>
      <c r="D22" s="114"/>
      <c r="E22" s="450"/>
      <c r="F22" s="451"/>
      <c r="G22" s="451"/>
      <c r="H22" s="451"/>
      <c r="I22" s="451"/>
      <c r="J22" s="451"/>
      <c r="K22" s="451"/>
      <c r="L22" s="452"/>
      <c r="M22" s="190"/>
      <c r="N22" s="191"/>
    </row>
    <row r="23" spans="1:15" ht="24" customHeight="1" thickBot="1">
      <c r="A23" s="44"/>
      <c r="B23" s="20"/>
      <c r="C23" s="20"/>
      <c r="D23" s="115"/>
      <c r="E23" s="45"/>
      <c r="F23" s="20"/>
      <c r="G23" s="20"/>
      <c r="H23" s="45"/>
      <c r="I23" s="20"/>
      <c r="J23" s="20"/>
      <c r="K23" s="45"/>
      <c r="L23" s="440" t="s">
        <v>36</v>
      </c>
      <c r="M23" s="441"/>
      <c r="N23" s="46">
        <f>SUM(N6:N22)</f>
        <v>0</v>
      </c>
      <c r="O23" s="36"/>
    </row>
  </sheetData>
  <sheetProtection insertRows="0" deleteRows="0"/>
  <mergeCells count="20">
    <mergeCell ref="E19:L19"/>
    <mergeCell ref="E20:L20"/>
    <mergeCell ref="E21:L21"/>
    <mergeCell ref="E22:L22"/>
    <mergeCell ref="E13:L13"/>
    <mergeCell ref="E14:L14"/>
    <mergeCell ref="E15:L15"/>
    <mergeCell ref="E16:L16"/>
    <mergeCell ref="E17:L17"/>
    <mergeCell ref="E18:L18"/>
    <mergeCell ref="A2:N2"/>
    <mergeCell ref="L23:M23"/>
    <mergeCell ref="E4:L4"/>
    <mergeCell ref="E6:L6"/>
    <mergeCell ref="E7:L7"/>
    <mergeCell ref="E8:L8"/>
    <mergeCell ref="E9:L9"/>
    <mergeCell ref="E10:L10"/>
    <mergeCell ref="E11:L11"/>
    <mergeCell ref="E12:L12"/>
  </mergeCells>
  <conditionalFormatting sqref="O23">
    <cfRule type="cellIs" priority="1" dxfId="14" operator="equal" stopIfTrue="1">
      <formula>"OK"</formula>
    </cfRule>
    <cfRule type="cellIs" priority="2" dxfId="15" operator="equal" stopIfTrue="1">
      <formula>"NG"</formula>
    </cfRule>
  </conditionalFormatting>
  <dataValidations count="3">
    <dataValidation type="list" allowBlank="1" showInputMessage="1" showErrorMessage="1" prompt="▼から科目を選択" errorTitle="入力できません" error="▼から選択してください" sqref="A6:A22">
      <formula1>"賃金,謝金,旅費,使用料及び賃借料,消耗品,通信運搬費,印刷製本費,役務費,その他"</formula1>
    </dataValidation>
    <dataValidation type="list" showInputMessage="1" showErrorMessage="1" prompt="▼から添付根拠書類を選択" errorTitle="入力できません" error="▼から選択してください" sqref="C5">
      <formula1>"領収書,口座振替を証する書類,その他内容を証する書類"</formula1>
    </dataValidation>
    <dataValidation type="list" allowBlank="1" showInputMessage="1" showErrorMessage="1" prompt="▼から添付根拠書類を選択" errorTitle="入力できません" error="▼から選択してください" sqref="C6:C22">
      <formula1>"領収書,口座振替を証する書類,その他内容を証する書類"</formula1>
    </dataValidation>
  </dataValidations>
  <printOptions horizontalCentered="1"/>
  <pageMargins left="0.3937007874015748" right="0.3937007874015748" top="0.984251968503937" bottom="0.1968503937007874" header="0.5118110236220472" footer="0.5118110236220472"/>
  <pageSetup horizontalDpi="600" verticalDpi="600" orientation="landscape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>
    <tabColor rgb="FFFF99FF"/>
  </sheetPr>
  <dimension ref="A1:O94"/>
  <sheetViews>
    <sheetView showZeros="0" view="pageBreakPreview" zoomScaleSheetLayoutView="100" zoomScalePageLayoutView="0" workbookViewId="0" topLeftCell="A1">
      <selection activeCell="T8" sqref="T8"/>
    </sheetView>
  </sheetViews>
  <sheetFormatPr defaultColWidth="9.00390625" defaultRowHeight="24" customHeight="1"/>
  <cols>
    <col min="1" max="1" width="14.00390625" style="21" customWidth="1"/>
    <col min="2" max="2" width="33.75390625" style="21" customWidth="1"/>
    <col min="3" max="3" width="20.00390625" style="21" bestFit="1" customWidth="1"/>
    <col min="4" max="4" width="5.50390625" style="36" customWidth="1"/>
    <col min="5" max="12" width="5.50390625" style="21" customWidth="1"/>
    <col min="13" max="13" width="11.25390625" style="21" customWidth="1"/>
    <col min="14" max="14" width="12.50390625" style="47" customWidth="1"/>
    <col min="15" max="16384" width="9.00390625" style="21" customWidth="1"/>
  </cols>
  <sheetData>
    <row r="1" spans="1:14" ht="18.75" customHeight="1">
      <c r="A1" s="24" t="s">
        <v>354</v>
      </c>
      <c r="B1" s="16"/>
      <c r="C1" s="16"/>
      <c r="D1" s="33"/>
      <c r="E1" s="16"/>
      <c r="F1" s="16"/>
      <c r="G1" s="16"/>
      <c r="H1" s="16"/>
      <c r="I1" s="16"/>
      <c r="J1" s="16"/>
      <c r="K1" s="16"/>
      <c r="L1" s="16"/>
      <c r="M1" s="456" t="s">
        <v>329</v>
      </c>
      <c r="N1" s="456"/>
    </row>
    <row r="2" spans="1:14" ht="18.75" customHeight="1">
      <c r="A2" s="439" t="s">
        <v>35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</row>
    <row r="3" spans="1:14" ht="18.75" customHeight="1" thickBot="1">
      <c r="A3" s="33"/>
      <c r="B3" s="16"/>
      <c r="C3" s="16"/>
      <c r="D3" s="33"/>
      <c r="E3" s="16"/>
      <c r="F3" s="16"/>
      <c r="G3" s="16"/>
      <c r="H3" s="16"/>
      <c r="I3" s="16"/>
      <c r="J3" s="16"/>
      <c r="K3" s="16"/>
      <c r="L3" s="16"/>
      <c r="M3" s="16"/>
      <c r="N3" s="32"/>
    </row>
    <row r="4" spans="1:14" s="36" customFormat="1" ht="24" customHeight="1">
      <c r="A4" s="17" t="s">
        <v>40</v>
      </c>
      <c r="B4" s="17" t="s">
        <v>41</v>
      </c>
      <c r="C4" s="34" t="s">
        <v>126</v>
      </c>
      <c r="D4" s="117" t="s">
        <v>192</v>
      </c>
      <c r="E4" s="442" t="s">
        <v>42</v>
      </c>
      <c r="F4" s="443"/>
      <c r="G4" s="443"/>
      <c r="H4" s="443"/>
      <c r="I4" s="443"/>
      <c r="J4" s="443"/>
      <c r="K4" s="443"/>
      <c r="L4" s="443"/>
      <c r="M4" s="118" t="s">
        <v>43</v>
      </c>
      <c r="N4" s="35" t="s">
        <v>44</v>
      </c>
    </row>
    <row r="5" spans="1:14" s="39" customFormat="1" ht="24" customHeight="1">
      <c r="A5" s="50" t="s">
        <v>37</v>
      </c>
      <c r="B5" s="122" t="s">
        <v>156</v>
      </c>
      <c r="C5" s="112" t="s">
        <v>127</v>
      </c>
      <c r="D5" s="116">
        <v>1</v>
      </c>
      <c r="E5" s="38">
        <v>9310</v>
      </c>
      <c r="F5" s="30" t="s">
        <v>33</v>
      </c>
      <c r="G5" s="37" t="s">
        <v>110</v>
      </c>
      <c r="H5" s="38">
        <v>2</v>
      </c>
      <c r="I5" s="30" t="s">
        <v>38</v>
      </c>
      <c r="J5" s="37" t="s">
        <v>110</v>
      </c>
      <c r="K5" s="38">
        <v>2</v>
      </c>
      <c r="L5" s="30" t="s">
        <v>34</v>
      </c>
      <c r="M5" s="119">
        <f>E5*H5*K5</f>
        <v>37240</v>
      </c>
      <c r="N5" s="31">
        <f>SUM(M5:M5)</f>
        <v>37240</v>
      </c>
    </row>
    <row r="6" spans="1:14" ht="24" customHeight="1">
      <c r="A6" s="173" t="s">
        <v>73</v>
      </c>
      <c r="B6" s="174" t="s">
        <v>296</v>
      </c>
      <c r="C6" s="175" t="s">
        <v>127</v>
      </c>
      <c r="D6" s="176" t="s">
        <v>0</v>
      </c>
      <c r="E6" s="177">
        <v>3000</v>
      </c>
      <c r="F6" s="177" t="s">
        <v>193</v>
      </c>
      <c r="G6" s="178" t="s">
        <v>194</v>
      </c>
      <c r="H6" s="177">
        <v>8</v>
      </c>
      <c r="I6" s="177" t="s">
        <v>195</v>
      </c>
      <c r="J6" s="178" t="s">
        <v>194</v>
      </c>
      <c r="K6" s="177">
        <v>5</v>
      </c>
      <c r="L6" s="177" t="s">
        <v>196</v>
      </c>
      <c r="M6" s="179">
        <f>E6*H6*K6</f>
        <v>120000</v>
      </c>
      <c r="N6" s="180">
        <f>SUM(M6)</f>
        <v>120000</v>
      </c>
    </row>
    <row r="7" spans="1:14" ht="24" customHeight="1">
      <c r="A7" s="48" t="s">
        <v>75</v>
      </c>
      <c r="B7" s="18" t="s">
        <v>297</v>
      </c>
      <c r="C7" s="40" t="s">
        <v>127</v>
      </c>
      <c r="D7" s="113">
        <v>6</v>
      </c>
      <c r="E7" s="41">
        <v>10000</v>
      </c>
      <c r="F7" s="41" t="s">
        <v>193</v>
      </c>
      <c r="G7" s="168" t="s">
        <v>194</v>
      </c>
      <c r="H7" s="41">
        <v>2</v>
      </c>
      <c r="I7" s="41" t="s">
        <v>34</v>
      </c>
      <c r="J7" s="41"/>
      <c r="K7" s="41"/>
      <c r="L7" s="41"/>
      <c r="M7" s="120">
        <f>E7*H7</f>
        <v>20000</v>
      </c>
      <c r="N7" s="10"/>
    </row>
    <row r="8" spans="1:14" ht="24" customHeight="1">
      <c r="A8" s="48"/>
      <c r="B8" s="18" t="s">
        <v>298</v>
      </c>
      <c r="C8" s="40" t="s">
        <v>127</v>
      </c>
      <c r="D8" s="113">
        <v>7</v>
      </c>
      <c r="E8" s="41">
        <v>8000</v>
      </c>
      <c r="F8" s="41" t="s">
        <v>193</v>
      </c>
      <c r="G8" s="168" t="s">
        <v>194</v>
      </c>
      <c r="H8" s="41">
        <v>2</v>
      </c>
      <c r="I8" s="41" t="s">
        <v>34</v>
      </c>
      <c r="J8" s="41"/>
      <c r="K8" s="41"/>
      <c r="L8" s="41"/>
      <c r="M8" s="120">
        <f aca="true" t="shared" si="0" ref="M8:M36">E8*H8</f>
        <v>16000</v>
      </c>
      <c r="N8" s="10"/>
    </row>
    <row r="9" spans="1:14" ht="24" customHeight="1">
      <c r="A9" s="48"/>
      <c r="B9" s="18" t="s">
        <v>299</v>
      </c>
      <c r="C9" s="40" t="s">
        <v>127</v>
      </c>
      <c r="D9" s="113">
        <v>8</v>
      </c>
      <c r="E9" s="41">
        <v>5000</v>
      </c>
      <c r="F9" s="41" t="s">
        <v>193</v>
      </c>
      <c r="G9" s="168" t="s">
        <v>194</v>
      </c>
      <c r="H9" s="41">
        <v>2</v>
      </c>
      <c r="I9" s="41" t="s">
        <v>34</v>
      </c>
      <c r="J9" s="41"/>
      <c r="K9" s="41"/>
      <c r="L9" s="41"/>
      <c r="M9" s="120">
        <f t="shared" si="0"/>
        <v>10000</v>
      </c>
      <c r="N9" s="10"/>
    </row>
    <row r="10" spans="1:14" ht="24" customHeight="1">
      <c r="A10" s="48"/>
      <c r="B10" s="18" t="s">
        <v>300</v>
      </c>
      <c r="C10" s="40" t="s">
        <v>127</v>
      </c>
      <c r="D10" s="113">
        <v>9</v>
      </c>
      <c r="E10" s="41">
        <v>8000</v>
      </c>
      <c r="F10" s="41" t="s">
        <v>193</v>
      </c>
      <c r="G10" s="168" t="s">
        <v>194</v>
      </c>
      <c r="H10" s="41">
        <v>2</v>
      </c>
      <c r="I10" s="41" t="s">
        <v>34</v>
      </c>
      <c r="J10" s="41"/>
      <c r="K10" s="41"/>
      <c r="L10" s="41"/>
      <c r="M10" s="120">
        <f t="shared" si="0"/>
        <v>16000</v>
      </c>
      <c r="N10" s="10"/>
    </row>
    <row r="11" spans="1:14" ht="24" customHeight="1">
      <c r="A11" s="48"/>
      <c r="B11" s="18" t="s">
        <v>301</v>
      </c>
      <c r="C11" s="40" t="s">
        <v>127</v>
      </c>
      <c r="D11" s="113">
        <v>10</v>
      </c>
      <c r="E11" s="41">
        <v>8000</v>
      </c>
      <c r="F11" s="41" t="s">
        <v>193</v>
      </c>
      <c r="G11" s="168" t="s">
        <v>194</v>
      </c>
      <c r="H11" s="41">
        <v>2</v>
      </c>
      <c r="I11" s="41" t="s">
        <v>34</v>
      </c>
      <c r="J11" s="41"/>
      <c r="K11" s="41"/>
      <c r="L11" s="41"/>
      <c r="M11" s="120">
        <f t="shared" si="0"/>
        <v>16000</v>
      </c>
      <c r="N11" s="10">
        <v>228000</v>
      </c>
    </row>
    <row r="12" spans="1:14" ht="24" customHeight="1">
      <c r="A12" s="48"/>
      <c r="B12" s="18" t="s">
        <v>302</v>
      </c>
      <c r="C12" s="40" t="s">
        <v>127</v>
      </c>
      <c r="D12" s="113">
        <v>11</v>
      </c>
      <c r="E12" s="41">
        <v>3000</v>
      </c>
      <c r="F12" s="41" t="s">
        <v>193</v>
      </c>
      <c r="G12" s="168" t="s">
        <v>194</v>
      </c>
      <c r="H12" s="41">
        <v>2</v>
      </c>
      <c r="I12" s="41" t="s">
        <v>34</v>
      </c>
      <c r="J12" s="41" t="s">
        <v>303</v>
      </c>
      <c r="K12" s="41" t="s">
        <v>304</v>
      </c>
      <c r="L12" s="41"/>
      <c r="M12" s="120">
        <v>30000</v>
      </c>
      <c r="N12" s="10"/>
    </row>
    <row r="13" spans="1:14" ht="24" customHeight="1">
      <c r="A13" s="48"/>
      <c r="B13" s="18" t="s">
        <v>302</v>
      </c>
      <c r="C13" s="40" t="s">
        <v>127</v>
      </c>
      <c r="D13" s="113">
        <v>12</v>
      </c>
      <c r="E13" s="41">
        <v>3000</v>
      </c>
      <c r="F13" s="41" t="s">
        <v>193</v>
      </c>
      <c r="G13" s="168" t="s">
        <v>194</v>
      </c>
      <c r="H13" s="41">
        <v>2</v>
      </c>
      <c r="I13" s="41" t="s">
        <v>34</v>
      </c>
      <c r="J13" s="41" t="s">
        <v>303</v>
      </c>
      <c r="K13" s="41" t="s">
        <v>304</v>
      </c>
      <c r="L13" s="41"/>
      <c r="M13" s="120">
        <v>30000</v>
      </c>
      <c r="N13" s="10"/>
    </row>
    <row r="14" spans="1:14" ht="24" customHeight="1">
      <c r="A14" s="48"/>
      <c r="B14" s="18" t="s">
        <v>302</v>
      </c>
      <c r="C14" s="40" t="s">
        <v>127</v>
      </c>
      <c r="D14" s="113">
        <v>13</v>
      </c>
      <c r="E14" s="41">
        <v>3000</v>
      </c>
      <c r="F14" s="41" t="s">
        <v>193</v>
      </c>
      <c r="G14" s="168" t="s">
        <v>194</v>
      </c>
      <c r="H14" s="41">
        <v>2</v>
      </c>
      <c r="I14" s="41" t="s">
        <v>34</v>
      </c>
      <c r="J14" s="41" t="s">
        <v>303</v>
      </c>
      <c r="K14" s="41" t="s">
        <v>304</v>
      </c>
      <c r="L14" s="41"/>
      <c r="M14" s="120">
        <v>30000</v>
      </c>
      <c r="N14" s="10"/>
    </row>
    <row r="15" spans="1:14" ht="24" customHeight="1">
      <c r="A15" s="48"/>
      <c r="B15" s="18" t="s">
        <v>302</v>
      </c>
      <c r="C15" s="40" t="s">
        <v>127</v>
      </c>
      <c r="D15" s="113">
        <v>14</v>
      </c>
      <c r="E15" s="41">
        <v>3000</v>
      </c>
      <c r="F15" s="41" t="s">
        <v>193</v>
      </c>
      <c r="G15" s="168" t="s">
        <v>194</v>
      </c>
      <c r="H15" s="41">
        <v>2</v>
      </c>
      <c r="I15" s="41" t="s">
        <v>34</v>
      </c>
      <c r="J15" s="41" t="s">
        <v>303</v>
      </c>
      <c r="K15" s="41" t="s">
        <v>304</v>
      </c>
      <c r="L15" s="41"/>
      <c r="M15" s="120">
        <v>30000</v>
      </c>
      <c r="N15" s="10"/>
    </row>
    <row r="16" spans="1:14" ht="24" customHeight="1">
      <c r="A16" s="49"/>
      <c r="B16" s="19" t="s">
        <v>302</v>
      </c>
      <c r="C16" s="42" t="s">
        <v>127</v>
      </c>
      <c r="D16" s="114">
        <v>15</v>
      </c>
      <c r="E16" s="43">
        <v>3000</v>
      </c>
      <c r="F16" s="43" t="s">
        <v>193</v>
      </c>
      <c r="G16" s="169" t="s">
        <v>194</v>
      </c>
      <c r="H16" s="43">
        <v>2</v>
      </c>
      <c r="I16" s="43" t="s">
        <v>34</v>
      </c>
      <c r="J16" s="43" t="s">
        <v>303</v>
      </c>
      <c r="K16" s="43" t="s">
        <v>304</v>
      </c>
      <c r="L16" s="43"/>
      <c r="M16" s="170">
        <v>30000</v>
      </c>
      <c r="N16" s="172"/>
    </row>
    <row r="17" spans="1:14" ht="24" customHeight="1">
      <c r="A17" s="48" t="s">
        <v>31</v>
      </c>
      <c r="B17" s="18" t="s">
        <v>305</v>
      </c>
      <c r="C17" s="40" t="s">
        <v>127</v>
      </c>
      <c r="D17" s="113">
        <v>16</v>
      </c>
      <c r="E17" s="444" t="s">
        <v>310</v>
      </c>
      <c r="F17" s="445"/>
      <c r="G17" s="168" t="s">
        <v>39</v>
      </c>
      <c r="H17" s="41">
        <v>2</v>
      </c>
      <c r="I17" s="41" t="s">
        <v>34</v>
      </c>
      <c r="J17" s="41"/>
      <c r="K17" s="41"/>
      <c r="L17" s="41"/>
      <c r="M17" s="120">
        <v>37240</v>
      </c>
      <c r="N17" s="10"/>
    </row>
    <row r="18" spans="1:14" ht="24" customHeight="1">
      <c r="A18" s="48"/>
      <c r="B18" s="18" t="s">
        <v>306</v>
      </c>
      <c r="C18" s="40" t="s">
        <v>127</v>
      </c>
      <c r="D18" s="113">
        <v>17</v>
      </c>
      <c r="E18" s="41">
        <v>1580</v>
      </c>
      <c r="F18" s="41"/>
      <c r="G18" s="168" t="s">
        <v>39</v>
      </c>
      <c r="H18" s="41">
        <v>2</v>
      </c>
      <c r="I18" s="41" t="s">
        <v>34</v>
      </c>
      <c r="J18" s="41"/>
      <c r="K18" s="41"/>
      <c r="L18" s="41"/>
      <c r="M18" s="120">
        <f t="shared" si="0"/>
        <v>3160</v>
      </c>
      <c r="N18" s="10"/>
    </row>
    <row r="19" spans="1:14" ht="24" customHeight="1">
      <c r="A19" s="48"/>
      <c r="B19" s="18" t="s">
        <v>307</v>
      </c>
      <c r="C19" s="40" t="s">
        <v>127</v>
      </c>
      <c r="D19" s="113">
        <v>18</v>
      </c>
      <c r="E19" s="41">
        <v>1220</v>
      </c>
      <c r="F19" s="41"/>
      <c r="G19" s="168" t="s">
        <v>39</v>
      </c>
      <c r="H19" s="41">
        <v>2</v>
      </c>
      <c r="I19" s="41" t="s">
        <v>34</v>
      </c>
      <c r="J19" s="41"/>
      <c r="K19" s="41"/>
      <c r="L19" s="41"/>
      <c r="M19" s="120">
        <f t="shared" si="0"/>
        <v>2440</v>
      </c>
      <c r="N19" s="10">
        <v>50920</v>
      </c>
    </row>
    <row r="20" spans="1:14" ht="24" customHeight="1">
      <c r="A20" s="48"/>
      <c r="B20" s="18" t="s">
        <v>308</v>
      </c>
      <c r="C20" s="40" t="s">
        <v>127</v>
      </c>
      <c r="D20" s="113">
        <v>19</v>
      </c>
      <c r="E20" s="41">
        <v>1940</v>
      </c>
      <c r="F20" s="41"/>
      <c r="G20" s="168" t="s">
        <v>39</v>
      </c>
      <c r="H20" s="41">
        <v>2</v>
      </c>
      <c r="I20" s="41" t="s">
        <v>34</v>
      </c>
      <c r="J20" s="41"/>
      <c r="K20" s="41"/>
      <c r="L20" s="41"/>
      <c r="M20" s="120">
        <f t="shared" si="0"/>
        <v>3880</v>
      </c>
      <c r="N20" s="10"/>
    </row>
    <row r="21" spans="1:14" ht="24" customHeight="1">
      <c r="A21" s="49"/>
      <c r="B21" s="19" t="s">
        <v>309</v>
      </c>
      <c r="C21" s="42" t="s">
        <v>127</v>
      </c>
      <c r="D21" s="114">
        <v>20</v>
      </c>
      <c r="E21" s="43">
        <v>2100</v>
      </c>
      <c r="F21" s="43"/>
      <c r="G21" s="169" t="s">
        <v>39</v>
      </c>
      <c r="H21" s="43">
        <v>2</v>
      </c>
      <c r="I21" s="43" t="s">
        <v>34</v>
      </c>
      <c r="J21" s="43"/>
      <c r="K21" s="43"/>
      <c r="L21" s="43"/>
      <c r="M21" s="170">
        <f t="shared" si="0"/>
        <v>4200</v>
      </c>
      <c r="N21" s="172"/>
    </row>
    <row r="22" spans="1:14" ht="24" customHeight="1">
      <c r="A22" s="173" t="s">
        <v>198</v>
      </c>
      <c r="B22" s="174" t="s">
        <v>311</v>
      </c>
      <c r="C22" s="175" t="s">
        <v>127</v>
      </c>
      <c r="D22" s="176">
        <v>21</v>
      </c>
      <c r="E22" s="177">
        <v>1250</v>
      </c>
      <c r="F22" s="177" t="s">
        <v>199</v>
      </c>
      <c r="G22" s="178" t="s">
        <v>39</v>
      </c>
      <c r="H22" s="177">
        <v>3</v>
      </c>
      <c r="I22" s="177" t="s">
        <v>200</v>
      </c>
      <c r="J22" s="177" t="s">
        <v>39</v>
      </c>
      <c r="K22" s="177">
        <v>10</v>
      </c>
      <c r="L22" s="177" t="s">
        <v>34</v>
      </c>
      <c r="M22" s="179">
        <f>E22*H22*K22</f>
        <v>37500</v>
      </c>
      <c r="N22" s="180">
        <v>37500</v>
      </c>
    </row>
    <row r="23" spans="1:14" ht="24" customHeight="1">
      <c r="A23" s="49" t="s">
        <v>201</v>
      </c>
      <c r="B23" s="19" t="s">
        <v>202</v>
      </c>
      <c r="C23" s="42" t="s">
        <v>206</v>
      </c>
      <c r="D23" s="114">
        <v>22</v>
      </c>
      <c r="E23" s="43">
        <v>1000</v>
      </c>
      <c r="F23" s="43" t="s">
        <v>203</v>
      </c>
      <c r="G23" s="169" t="s">
        <v>39</v>
      </c>
      <c r="H23" s="43">
        <v>10</v>
      </c>
      <c r="I23" s="43" t="s">
        <v>111</v>
      </c>
      <c r="J23" s="43"/>
      <c r="K23" s="43"/>
      <c r="L23" s="43"/>
      <c r="M23" s="170">
        <f t="shared" si="0"/>
        <v>10000</v>
      </c>
      <c r="N23" s="172">
        <v>10000</v>
      </c>
    </row>
    <row r="24" spans="1:14" ht="24" customHeight="1">
      <c r="A24" s="49" t="s">
        <v>99</v>
      </c>
      <c r="B24" s="19" t="s">
        <v>312</v>
      </c>
      <c r="C24" s="42" t="s">
        <v>127</v>
      </c>
      <c r="D24" s="114">
        <v>23</v>
      </c>
      <c r="E24" s="43">
        <v>160</v>
      </c>
      <c r="F24" s="43" t="s">
        <v>33</v>
      </c>
      <c r="G24" s="169" t="s">
        <v>39</v>
      </c>
      <c r="H24" s="43">
        <v>30</v>
      </c>
      <c r="I24" s="43" t="s">
        <v>204</v>
      </c>
      <c r="J24" s="43"/>
      <c r="K24" s="43"/>
      <c r="L24" s="43"/>
      <c r="M24" s="170">
        <f t="shared" si="0"/>
        <v>4800</v>
      </c>
      <c r="N24" s="172">
        <v>4800</v>
      </c>
    </row>
    <row r="25" spans="1:14" ht="24" customHeight="1">
      <c r="A25" s="185" t="s">
        <v>103</v>
      </c>
      <c r="B25" s="186" t="s">
        <v>205</v>
      </c>
      <c r="C25" s="268" t="s">
        <v>206</v>
      </c>
      <c r="D25" s="269">
        <v>24</v>
      </c>
      <c r="E25" s="183">
        <v>20</v>
      </c>
      <c r="F25" s="183" t="s">
        <v>33</v>
      </c>
      <c r="G25" s="182" t="s">
        <v>39</v>
      </c>
      <c r="H25" s="183">
        <v>2000</v>
      </c>
      <c r="I25" s="183" t="s">
        <v>207</v>
      </c>
      <c r="J25" s="183"/>
      <c r="K25" s="183"/>
      <c r="L25" s="183"/>
      <c r="M25" s="187">
        <f t="shared" si="0"/>
        <v>40000</v>
      </c>
      <c r="N25" s="454">
        <v>60000</v>
      </c>
    </row>
    <row r="26" spans="1:14" ht="24" customHeight="1">
      <c r="A26" s="49"/>
      <c r="B26" s="19" t="s">
        <v>208</v>
      </c>
      <c r="C26" s="42" t="s">
        <v>206</v>
      </c>
      <c r="D26" s="114">
        <v>25</v>
      </c>
      <c r="E26" s="43">
        <v>100</v>
      </c>
      <c r="F26" s="43" t="s">
        <v>33</v>
      </c>
      <c r="G26" s="169" t="s">
        <v>39</v>
      </c>
      <c r="H26" s="43">
        <v>200</v>
      </c>
      <c r="I26" s="43" t="s">
        <v>207</v>
      </c>
      <c r="J26" s="43"/>
      <c r="K26" s="43"/>
      <c r="L26" s="43"/>
      <c r="M26" s="170">
        <f t="shared" si="0"/>
        <v>20000</v>
      </c>
      <c r="N26" s="455"/>
    </row>
    <row r="27" spans="1:14" ht="24" customHeight="1">
      <c r="A27" s="185" t="s">
        <v>105</v>
      </c>
      <c r="B27" s="18" t="s">
        <v>210</v>
      </c>
      <c r="C27" s="268" t="s">
        <v>127</v>
      </c>
      <c r="D27" s="269">
        <v>26</v>
      </c>
      <c r="E27" s="41">
        <v>50</v>
      </c>
      <c r="F27" s="41" t="s">
        <v>33</v>
      </c>
      <c r="G27" s="168" t="s">
        <v>39</v>
      </c>
      <c r="H27" s="41">
        <v>67</v>
      </c>
      <c r="I27" s="41" t="s">
        <v>209</v>
      </c>
      <c r="J27" s="41"/>
      <c r="K27" s="41"/>
      <c r="L27" s="41"/>
      <c r="M27" s="187">
        <f>E27*H27</f>
        <v>3350</v>
      </c>
      <c r="N27" s="188"/>
    </row>
    <row r="28" spans="1:14" ht="24" customHeight="1">
      <c r="A28" s="48"/>
      <c r="B28" s="18" t="s">
        <v>211</v>
      </c>
      <c r="C28" s="40" t="s">
        <v>127</v>
      </c>
      <c r="D28" s="113">
        <v>27</v>
      </c>
      <c r="E28" s="41">
        <v>50</v>
      </c>
      <c r="F28" s="41" t="s">
        <v>33</v>
      </c>
      <c r="G28" s="168" t="s">
        <v>39</v>
      </c>
      <c r="H28" s="41">
        <v>66</v>
      </c>
      <c r="I28" s="41" t="s">
        <v>209</v>
      </c>
      <c r="J28" s="41"/>
      <c r="K28" s="41"/>
      <c r="L28" s="41"/>
      <c r="M28" s="120">
        <f t="shared" si="0"/>
        <v>3300</v>
      </c>
      <c r="N28" s="10"/>
    </row>
    <row r="29" spans="1:14" ht="24" customHeight="1">
      <c r="A29" s="48"/>
      <c r="B29" s="18" t="s">
        <v>212</v>
      </c>
      <c r="C29" s="40" t="s">
        <v>127</v>
      </c>
      <c r="D29" s="113">
        <v>28</v>
      </c>
      <c r="E29" s="41">
        <v>50</v>
      </c>
      <c r="F29" s="41" t="s">
        <v>33</v>
      </c>
      <c r="G29" s="168" t="s">
        <v>39</v>
      </c>
      <c r="H29" s="41">
        <v>75</v>
      </c>
      <c r="I29" s="41" t="s">
        <v>209</v>
      </c>
      <c r="J29" s="41"/>
      <c r="K29" s="41"/>
      <c r="L29" s="41"/>
      <c r="M29" s="120">
        <f t="shared" si="0"/>
        <v>3750</v>
      </c>
      <c r="N29" s="10"/>
    </row>
    <row r="30" spans="1:14" ht="24" customHeight="1">
      <c r="A30" s="48"/>
      <c r="B30" s="18" t="s">
        <v>213</v>
      </c>
      <c r="C30" s="40" t="s">
        <v>127</v>
      </c>
      <c r="D30" s="113">
        <v>29</v>
      </c>
      <c r="E30" s="41">
        <v>50</v>
      </c>
      <c r="F30" s="41" t="s">
        <v>33</v>
      </c>
      <c r="G30" s="168" t="s">
        <v>39</v>
      </c>
      <c r="H30" s="41">
        <v>74</v>
      </c>
      <c r="I30" s="41" t="s">
        <v>209</v>
      </c>
      <c r="J30" s="41"/>
      <c r="K30" s="41"/>
      <c r="L30" s="41"/>
      <c r="M30" s="120">
        <f t="shared" si="0"/>
        <v>3700</v>
      </c>
      <c r="N30" s="10"/>
    </row>
    <row r="31" spans="1:14" ht="24" customHeight="1">
      <c r="A31" s="48"/>
      <c r="B31" s="18" t="s">
        <v>214</v>
      </c>
      <c r="C31" s="40" t="s">
        <v>127</v>
      </c>
      <c r="D31" s="113">
        <v>30</v>
      </c>
      <c r="E31" s="41">
        <v>50</v>
      </c>
      <c r="F31" s="41" t="s">
        <v>33</v>
      </c>
      <c r="G31" s="168" t="s">
        <v>39</v>
      </c>
      <c r="H31" s="41">
        <v>80</v>
      </c>
      <c r="I31" s="41" t="s">
        <v>209</v>
      </c>
      <c r="J31" s="41"/>
      <c r="K31" s="41"/>
      <c r="L31" s="41"/>
      <c r="M31" s="120">
        <f t="shared" si="0"/>
        <v>4000</v>
      </c>
      <c r="N31" s="10">
        <v>38614</v>
      </c>
    </row>
    <row r="32" spans="1:14" ht="24" customHeight="1">
      <c r="A32" s="48"/>
      <c r="B32" s="18" t="s">
        <v>215</v>
      </c>
      <c r="C32" s="40" t="s">
        <v>127</v>
      </c>
      <c r="D32" s="113">
        <v>31</v>
      </c>
      <c r="E32" s="41">
        <v>50</v>
      </c>
      <c r="F32" s="41" t="s">
        <v>33</v>
      </c>
      <c r="G32" s="168" t="s">
        <v>39</v>
      </c>
      <c r="H32" s="41">
        <v>82</v>
      </c>
      <c r="I32" s="41" t="s">
        <v>209</v>
      </c>
      <c r="J32" s="41"/>
      <c r="K32" s="41"/>
      <c r="L32" s="41"/>
      <c r="M32" s="120">
        <f t="shared" si="0"/>
        <v>4100</v>
      </c>
      <c r="N32" s="10"/>
    </row>
    <row r="33" spans="1:14" ht="24" customHeight="1">
      <c r="A33" s="48"/>
      <c r="B33" s="18" t="s">
        <v>216</v>
      </c>
      <c r="C33" s="40" t="s">
        <v>127</v>
      </c>
      <c r="D33" s="113">
        <v>32</v>
      </c>
      <c r="E33" s="41">
        <v>50</v>
      </c>
      <c r="F33" s="41" t="s">
        <v>33</v>
      </c>
      <c r="G33" s="168" t="s">
        <v>39</v>
      </c>
      <c r="H33" s="41">
        <v>80</v>
      </c>
      <c r="I33" s="41" t="s">
        <v>209</v>
      </c>
      <c r="J33" s="41"/>
      <c r="K33" s="41"/>
      <c r="L33" s="41"/>
      <c r="M33" s="120">
        <f t="shared" si="0"/>
        <v>4000</v>
      </c>
      <c r="N33" s="10"/>
    </row>
    <row r="34" spans="1:14" ht="24" customHeight="1">
      <c r="A34" s="48"/>
      <c r="B34" s="18" t="s">
        <v>313</v>
      </c>
      <c r="C34" s="40" t="s">
        <v>127</v>
      </c>
      <c r="D34" s="113">
        <v>33</v>
      </c>
      <c r="E34" s="41">
        <v>50</v>
      </c>
      <c r="F34" s="41" t="s">
        <v>33</v>
      </c>
      <c r="G34" s="168" t="s">
        <v>39</v>
      </c>
      <c r="H34" s="41">
        <v>76</v>
      </c>
      <c r="I34" s="41" t="s">
        <v>209</v>
      </c>
      <c r="J34" s="41"/>
      <c r="K34" s="41"/>
      <c r="L34" s="41"/>
      <c r="M34" s="120">
        <f t="shared" si="0"/>
        <v>3800</v>
      </c>
      <c r="N34" s="10"/>
    </row>
    <row r="35" spans="1:14" ht="24" customHeight="1">
      <c r="A35" s="48"/>
      <c r="B35" s="18" t="s">
        <v>217</v>
      </c>
      <c r="C35" s="40" t="s">
        <v>127</v>
      </c>
      <c r="D35" s="113">
        <v>34</v>
      </c>
      <c r="E35" s="41">
        <v>50</v>
      </c>
      <c r="F35" s="41" t="s">
        <v>33</v>
      </c>
      <c r="G35" s="168" t="s">
        <v>39</v>
      </c>
      <c r="H35" s="41">
        <v>78</v>
      </c>
      <c r="I35" s="41" t="s">
        <v>209</v>
      </c>
      <c r="J35" s="41"/>
      <c r="K35" s="41"/>
      <c r="L35" s="41"/>
      <c r="M35" s="120">
        <f t="shared" si="0"/>
        <v>3900</v>
      </c>
      <c r="N35" s="10"/>
    </row>
    <row r="36" spans="1:14" ht="24" customHeight="1">
      <c r="A36" s="48"/>
      <c r="B36" s="18" t="s">
        <v>314</v>
      </c>
      <c r="C36" s="40" t="s">
        <v>127</v>
      </c>
      <c r="D36" s="113">
        <v>35</v>
      </c>
      <c r="E36" s="41">
        <v>50</v>
      </c>
      <c r="F36" s="41" t="s">
        <v>33</v>
      </c>
      <c r="G36" s="168" t="s">
        <v>39</v>
      </c>
      <c r="H36" s="41">
        <v>77</v>
      </c>
      <c r="I36" s="41" t="s">
        <v>209</v>
      </c>
      <c r="J36" s="41"/>
      <c r="K36" s="41"/>
      <c r="L36" s="184"/>
      <c r="M36" s="120">
        <f t="shared" si="0"/>
        <v>3850</v>
      </c>
      <c r="N36" s="10"/>
    </row>
    <row r="37" spans="1:14" ht="24" customHeight="1">
      <c r="A37" s="48"/>
      <c r="B37" s="18" t="s">
        <v>218</v>
      </c>
      <c r="C37" s="40" t="s">
        <v>206</v>
      </c>
      <c r="D37" s="113">
        <v>36</v>
      </c>
      <c r="E37" s="41">
        <v>324</v>
      </c>
      <c r="F37" s="41" t="s">
        <v>33</v>
      </c>
      <c r="G37" s="168"/>
      <c r="H37" s="41"/>
      <c r="I37" s="41"/>
      <c r="J37" s="41"/>
      <c r="K37" s="41"/>
      <c r="L37" s="41"/>
      <c r="M37" s="120">
        <v>324</v>
      </c>
      <c r="N37" s="10"/>
    </row>
    <row r="38" spans="1:14" ht="24" customHeight="1" thickBot="1">
      <c r="A38" s="49"/>
      <c r="B38" s="19" t="s">
        <v>219</v>
      </c>
      <c r="C38" s="42" t="s">
        <v>206</v>
      </c>
      <c r="D38" s="114">
        <v>37</v>
      </c>
      <c r="E38" s="43">
        <v>540</v>
      </c>
      <c r="F38" s="43" t="s">
        <v>33</v>
      </c>
      <c r="G38" s="169"/>
      <c r="H38" s="43"/>
      <c r="I38" s="43"/>
      <c r="J38" s="43"/>
      <c r="K38" s="43"/>
      <c r="L38" s="43"/>
      <c r="M38" s="170">
        <v>540</v>
      </c>
      <c r="N38" s="172"/>
    </row>
    <row r="39" spans="1:14" ht="24" customHeight="1" hidden="1">
      <c r="A39" s="48"/>
      <c r="B39" s="18"/>
      <c r="C39" s="40"/>
      <c r="D39" s="113"/>
      <c r="E39" s="41"/>
      <c r="F39" s="41"/>
      <c r="G39" s="168"/>
      <c r="H39" s="41"/>
      <c r="I39" s="41"/>
      <c r="J39" s="41"/>
      <c r="K39" s="41"/>
      <c r="L39" s="41"/>
      <c r="M39" s="120"/>
      <c r="N39" s="10"/>
    </row>
    <row r="40" spans="1:14" ht="24" customHeight="1" hidden="1">
      <c r="A40" s="48"/>
      <c r="B40" s="18"/>
      <c r="C40" s="40"/>
      <c r="D40" s="113"/>
      <c r="E40" s="41"/>
      <c r="F40" s="41"/>
      <c r="G40" s="168"/>
      <c r="H40" s="41"/>
      <c r="I40" s="41"/>
      <c r="J40" s="41"/>
      <c r="K40" s="41"/>
      <c r="L40" s="41"/>
      <c r="M40" s="120"/>
      <c r="N40" s="10"/>
    </row>
    <row r="41" spans="1:14" ht="24" customHeight="1" hidden="1">
      <c r="A41" s="48"/>
      <c r="B41" s="18"/>
      <c r="C41" s="40"/>
      <c r="D41" s="113"/>
      <c r="E41" s="41"/>
      <c r="F41" s="41"/>
      <c r="G41" s="168"/>
      <c r="H41" s="41"/>
      <c r="I41" s="41"/>
      <c r="J41" s="41"/>
      <c r="K41" s="41"/>
      <c r="L41" s="41"/>
      <c r="M41" s="120"/>
      <c r="N41" s="10"/>
    </row>
    <row r="42" spans="1:14" ht="24" customHeight="1" hidden="1">
      <c r="A42" s="48"/>
      <c r="B42" s="18"/>
      <c r="C42" s="40"/>
      <c r="D42" s="113"/>
      <c r="E42" s="41"/>
      <c r="F42" s="41"/>
      <c r="G42" s="168"/>
      <c r="H42" s="41"/>
      <c r="I42" s="41"/>
      <c r="J42" s="41"/>
      <c r="K42" s="41"/>
      <c r="L42" s="41"/>
      <c r="M42" s="120"/>
      <c r="N42" s="10"/>
    </row>
    <row r="43" spans="1:14" ht="24" customHeight="1" hidden="1">
      <c r="A43" s="48"/>
      <c r="B43" s="18"/>
      <c r="C43" s="40"/>
      <c r="D43" s="113"/>
      <c r="E43" s="41"/>
      <c r="F43" s="41"/>
      <c r="G43" s="168"/>
      <c r="H43" s="41"/>
      <c r="I43" s="41"/>
      <c r="J43" s="41"/>
      <c r="K43" s="41"/>
      <c r="L43" s="41"/>
      <c r="M43" s="120"/>
      <c r="N43" s="10"/>
    </row>
    <row r="44" spans="1:14" ht="24" customHeight="1" hidden="1">
      <c r="A44" s="48"/>
      <c r="B44" s="18"/>
      <c r="C44" s="40"/>
      <c r="D44" s="113"/>
      <c r="E44" s="41"/>
      <c r="F44" s="41"/>
      <c r="G44" s="168"/>
      <c r="H44" s="41"/>
      <c r="I44" s="41"/>
      <c r="J44" s="41"/>
      <c r="K44" s="41"/>
      <c r="L44" s="41"/>
      <c r="M44" s="120"/>
      <c r="N44" s="10"/>
    </row>
    <row r="45" spans="1:14" ht="24" customHeight="1" hidden="1">
      <c r="A45" s="48"/>
      <c r="B45" s="18"/>
      <c r="C45" s="40"/>
      <c r="D45" s="113"/>
      <c r="E45" s="41"/>
      <c r="F45" s="41"/>
      <c r="G45" s="168"/>
      <c r="H45" s="41"/>
      <c r="I45" s="41"/>
      <c r="J45" s="41"/>
      <c r="K45" s="41"/>
      <c r="L45" s="41"/>
      <c r="M45" s="120"/>
      <c r="N45" s="10"/>
    </row>
    <row r="46" spans="1:14" ht="24" customHeight="1" hidden="1">
      <c r="A46" s="49"/>
      <c r="B46" s="19"/>
      <c r="C46" s="42"/>
      <c r="D46" s="114"/>
      <c r="E46" s="43"/>
      <c r="F46" s="43"/>
      <c r="G46" s="169"/>
      <c r="H46" s="43"/>
      <c r="I46" s="43"/>
      <c r="J46" s="43"/>
      <c r="K46" s="43"/>
      <c r="L46" s="171"/>
      <c r="M46" s="170"/>
      <c r="N46" s="172"/>
    </row>
    <row r="47" spans="1:14" ht="24" customHeight="1" hidden="1">
      <c r="A47" s="185"/>
      <c r="B47" s="186"/>
      <c r="C47" s="268"/>
      <c r="D47" s="269"/>
      <c r="E47" s="183"/>
      <c r="F47" s="183"/>
      <c r="G47" s="182"/>
      <c r="H47" s="183"/>
      <c r="I47" s="183"/>
      <c r="J47" s="182"/>
      <c r="K47" s="183"/>
      <c r="L47" s="270"/>
      <c r="M47" s="187"/>
      <c r="N47" s="188"/>
    </row>
    <row r="48" spans="1:14" ht="24" customHeight="1" hidden="1">
      <c r="A48" s="48"/>
      <c r="B48" s="18"/>
      <c r="C48" s="40"/>
      <c r="D48" s="113"/>
      <c r="E48" s="41"/>
      <c r="F48" s="41"/>
      <c r="G48" s="168"/>
      <c r="H48" s="41"/>
      <c r="I48" s="41"/>
      <c r="J48" s="168"/>
      <c r="K48" s="41"/>
      <c r="L48" s="184"/>
      <c r="M48" s="120"/>
      <c r="N48" s="10"/>
    </row>
    <row r="49" spans="1:14" ht="24" customHeight="1" hidden="1">
      <c r="A49" s="48"/>
      <c r="B49" s="18"/>
      <c r="C49" s="40"/>
      <c r="D49" s="113"/>
      <c r="E49" s="41"/>
      <c r="F49" s="41"/>
      <c r="G49" s="168"/>
      <c r="H49" s="41"/>
      <c r="I49" s="41"/>
      <c r="J49" s="168"/>
      <c r="K49" s="41"/>
      <c r="L49" s="184"/>
      <c r="M49" s="120"/>
      <c r="N49" s="10"/>
    </row>
    <row r="50" spans="1:14" ht="24" customHeight="1" hidden="1">
      <c r="A50" s="48"/>
      <c r="B50" s="18"/>
      <c r="C50" s="40"/>
      <c r="D50" s="113"/>
      <c r="E50" s="41"/>
      <c r="F50" s="41"/>
      <c r="G50" s="168"/>
      <c r="H50" s="41"/>
      <c r="I50" s="41"/>
      <c r="J50" s="168"/>
      <c r="K50" s="41"/>
      <c r="L50" s="184"/>
      <c r="M50" s="120"/>
      <c r="N50" s="10"/>
    </row>
    <row r="51" spans="1:14" ht="24" customHeight="1" hidden="1">
      <c r="A51" s="48"/>
      <c r="B51" s="18"/>
      <c r="C51" s="40"/>
      <c r="D51" s="113"/>
      <c r="E51" s="41"/>
      <c r="F51" s="41"/>
      <c r="G51" s="168"/>
      <c r="H51" s="41"/>
      <c r="I51" s="41"/>
      <c r="J51" s="168"/>
      <c r="K51" s="41"/>
      <c r="L51" s="184"/>
      <c r="M51" s="120"/>
      <c r="N51" s="10"/>
    </row>
    <row r="52" spans="1:14" ht="24" customHeight="1" hidden="1">
      <c r="A52" s="48"/>
      <c r="B52" s="204"/>
      <c r="C52" s="205"/>
      <c r="D52" s="206"/>
      <c r="E52" s="207"/>
      <c r="F52" s="207"/>
      <c r="G52" s="208"/>
      <c r="H52" s="207"/>
      <c r="I52" s="207"/>
      <c r="J52" s="208"/>
      <c r="K52" s="207"/>
      <c r="L52" s="209"/>
      <c r="M52" s="210"/>
      <c r="N52" s="10"/>
    </row>
    <row r="53" spans="1:14" ht="24" customHeight="1" hidden="1">
      <c r="A53" s="48"/>
      <c r="B53" s="18"/>
      <c r="C53" s="40"/>
      <c r="D53" s="113"/>
      <c r="E53" s="41"/>
      <c r="F53" s="41"/>
      <c r="G53" s="168"/>
      <c r="H53" s="41"/>
      <c r="I53" s="41"/>
      <c r="J53" s="168"/>
      <c r="K53" s="41"/>
      <c r="L53" s="184"/>
      <c r="M53" s="120"/>
      <c r="N53" s="10"/>
    </row>
    <row r="54" spans="1:14" ht="24" customHeight="1" hidden="1">
      <c r="A54" s="48"/>
      <c r="B54" s="18"/>
      <c r="C54" s="40"/>
      <c r="D54" s="113"/>
      <c r="E54" s="41"/>
      <c r="F54" s="41"/>
      <c r="G54" s="168"/>
      <c r="H54" s="41"/>
      <c r="I54" s="41"/>
      <c r="J54" s="168"/>
      <c r="K54" s="41"/>
      <c r="L54" s="184"/>
      <c r="M54" s="120"/>
      <c r="N54" s="10"/>
    </row>
    <row r="55" spans="1:14" ht="24" customHeight="1" hidden="1">
      <c r="A55" s="48"/>
      <c r="B55" s="18"/>
      <c r="C55" s="40"/>
      <c r="D55" s="113"/>
      <c r="E55" s="41"/>
      <c r="F55" s="41"/>
      <c r="G55" s="168"/>
      <c r="H55" s="41"/>
      <c r="I55" s="41"/>
      <c r="J55" s="168"/>
      <c r="K55" s="41"/>
      <c r="L55" s="184"/>
      <c r="M55" s="120"/>
      <c r="N55" s="10"/>
    </row>
    <row r="56" spans="1:14" ht="24" customHeight="1" hidden="1">
      <c r="A56" s="48"/>
      <c r="B56" s="197"/>
      <c r="C56" s="198"/>
      <c r="D56" s="199"/>
      <c r="E56" s="200"/>
      <c r="F56" s="200"/>
      <c r="G56" s="201"/>
      <c r="H56" s="200"/>
      <c r="I56" s="200"/>
      <c r="J56" s="201"/>
      <c r="K56" s="200"/>
      <c r="L56" s="203"/>
      <c r="M56" s="202"/>
      <c r="N56" s="10"/>
    </row>
    <row r="57" spans="1:14" ht="24" customHeight="1" hidden="1">
      <c r="A57" s="48"/>
      <c r="B57" s="18"/>
      <c r="C57" s="40"/>
      <c r="D57" s="113"/>
      <c r="E57" s="41"/>
      <c r="F57" s="41"/>
      <c r="G57" s="168"/>
      <c r="H57" s="41"/>
      <c r="I57" s="41"/>
      <c r="J57" s="168"/>
      <c r="K57" s="41"/>
      <c r="L57" s="184"/>
      <c r="M57" s="120"/>
      <c r="N57" s="10"/>
    </row>
    <row r="58" spans="1:14" ht="24" customHeight="1" hidden="1">
      <c r="A58" s="48"/>
      <c r="B58" s="18"/>
      <c r="C58" s="40"/>
      <c r="D58" s="113"/>
      <c r="E58" s="41"/>
      <c r="F58" s="41"/>
      <c r="G58" s="168"/>
      <c r="H58" s="41"/>
      <c r="I58" s="41"/>
      <c r="J58" s="168"/>
      <c r="K58" s="41"/>
      <c r="L58" s="184"/>
      <c r="M58" s="120"/>
      <c r="N58" s="10"/>
    </row>
    <row r="59" spans="1:14" ht="24" customHeight="1" hidden="1">
      <c r="A59" s="48"/>
      <c r="B59" s="18"/>
      <c r="C59" s="40"/>
      <c r="D59" s="113"/>
      <c r="E59" s="41"/>
      <c r="F59" s="41"/>
      <c r="G59" s="168"/>
      <c r="H59" s="41"/>
      <c r="I59" s="41"/>
      <c r="J59" s="168"/>
      <c r="K59" s="41"/>
      <c r="L59" s="184"/>
      <c r="M59" s="120"/>
      <c r="N59" s="10"/>
    </row>
    <row r="60" spans="1:14" ht="24" customHeight="1" hidden="1">
      <c r="A60" s="48"/>
      <c r="B60" s="18"/>
      <c r="C60" s="40"/>
      <c r="D60" s="113"/>
      <c r="E60" s="41"/>
      <c r="F60" s="41"/>
      <c r="G60" s="168"/>
      <c r="H60" s="41"/>
      <c r="I60" s="41"/>
      <c r="J60" s="168"/>
      <c r="K60" s="41"/>
      <c r="L60" s="184"/>
      <c r="M60" s="120"/>
      <c r="N60" s="10"/>
    </row>
    <row r="61" spans="1:14" ht="24" customHeight="1" hidden="1">
      <c r="A61" s="48"/>
      <c r="B61" s="197"/>
      <c r="C61" s="198"/>
      <c r="D61" s="199"/>
      <c r="E61" s="200"/>
      <c r="F61" s="200"/>
      <c r="G61" s="201"/>
      <c r="H61" s="200"/>
      <c r="I61" s="200"/>
      <c r="J61" s="201"/>
      <c r="K61" s="200"/>
      <c r="L61" s="203"/>
      <c r="M61" s="202"/>
      <c r="N61" s="10"/>
    </row>
    <row r="62" spans="1:14" ht="24" customHeight="1" hidden="1">
      <c r="A62" s="48"/>
      <c r="B62" s="18"/>
      <c r="C62" s="40"/>
      <c r="D62" s="113"/>
      <c r="E62" s="41"/>
      <c r="F62" s="41"/>
      <c r="G62" s="168"/>
      <c r="H62" s="41"/>
      <c r="I62" s="41"/>
      <c r="J62" s="168"/>
      <c r="K62" s="41"/>
      <c r="L62" s="184"/>
      <c r="M62" s="120"/>
      <c r="N62" s="10"/>
    </row>
    <row r="63" spans="1:14" ht="24" customHeight="1" hidden="1">
      <c r="A63" s="48"/>
      <c r="B63" s="18"/>
      <c r="C63" s="40"/>
      <c r="D63" s="113"/>
      <c r="E63" s="41"/>
      <c r="F63" s="41"/>
      <c r="G63" s="168"/>
      <c r="H63" s="41"/>
      <c r="I63" s="41"/>
      <c r="J63" s="168"/>
      <c r="K63" s="41"/>
      <c r="L63" s="184"/>
      <c r="M63" s="120"/>
      <c r="N63" s="10"/>
    </row>
    <row r="64" spans="1:14" ht="24" customHeight="1" hidden="1">
      <c r="A64" s="48"/>
      <c r="B64" s="18"/>
      <c r="C64" s="40"/>
      <c r="D64" s="113"/>
      <c r="E64" s="41"/>
      <c r="F64" s="41"/>
      <c r="G64" s="168"/>
      <c r="H64" s="41"/>
      <c r="I64" s="41"/>
      <c r="J64" s="168"/>
      <c r="K64" s="41"/>
      <c r="L64" s="184"/>
      <c r="M64" s="120"/>
      <c r="N64" s="10"/>
    </row>
    <row r="65" spans="1:14" ht="24" customHeight="1" hidden="1">
      <c r="A65" s="48"/>
      <c r="B65" s="18"/>
      <c r="C65" s="40"/>
      <c r="D65" s="113"/>
      <c r="E65" s="41"/>
      <c r="F65" s="41"/>
      <c r="G65" s="168"/>
      <c r="H65" s="41"/>
      <c r="I65" s="41"/>
      <c r="J65" s="168"/>
      <c r="K65" s="41"/>
      <c r="L65" s="184"/>
      <c r="M65" s="120"/>
      <c r="N65" s="10"/>
    </row>
    <row r="66" spans="1:14" ht="24" customHeight="1" hidden="1">
      <c r="A66" s="181"/>
      <c r="B66" s="19"/>
      <c r="C66" s="42"/>
      <c r="D66" s="114"/>
      <c r="E66" s="43"/>
      <c r="F66" s="43"/>
      <c r="G66" s="169"/>
      <c r="H66" s="43"/>
      <c r="I66" s="43"/>
      <c r="J66" s="169"/>
      <c r="K66" s="43"/>
      <c r="L66" s="171"/>
      <c r="M66" s="170"/>
      <c r="N66" s="172"/>
    </row>
    <row r="67" spans="1:14" ht="24" customHeight="1" hidden="1">
      <c r="A67" s="48"/>
      <c r="B67" s="18"/>
      <c r="C67" s="40"/>
      <c r="D67" s="113"/>
      <c r="E67" s="41"/>
      <c r="F67" s="41"/>
      <c r="G67" s="168"/>
      <c r="H67" s="41"/>
      <c r="I67" s="41"/>
      <c r="J67" s="168"/>
      <c r="K67" s="41"/>
      <c r="L67" s="41"/>
      <c r="M67" s="120"/>
      <c r="N67" s="10"/>
    </row>
    <row r="68" spans="1:14" ht="24" customHeight="1" hidden="1">
      <c r="A68" s="49"/>
      <c r="B68" s="19"/>
      <c r="C68" s="42"/>
      <c r="D68" s="114"/>
      <c r="E68" s="43"/>
      <c r="F68" s="43"/>
      <c r="G68" s="169"/>
      <c r="H68" s="43"/>
      <c r="I68" s="43"/>
      <c r="J68" s="169"/>
      <c r="K68" s="43"/>
      <c r="L68" s="43"/>
      <c r="M68" s="170"/>
      <c r="N68" s="172"/>
    </row>
    <row r="69" spans="1:14" ht="24" customHeight="1" hidden="1">
      <c r="A69" s="185"/>
      <c r="B69" s="186"/>
      <c r="C69" s="268"/>
      <c r="D69" s="269"/>
      <c r="E69" s="183"/>
      <c r="F69" s="183"/>
      <c r="G69" s="182"/>
      <c r="H69" s="183"/>
      <c r="I69" s="183"/>
      <c r="J69" s="183"/>
      <c r="K69" s="183"/>
      <c r="L69" s="183"/>
      <c r="M69" s="187"/>
      <c r="N69" s="188"/>
    </row>
    <row r="70" spans="1:14" ht="24" customHeight="1" hidden="1">
      <c r="A70" s="48"/>
      <c r="B70" s="18"/>
      <c r="C70" s="40"/>
      <c r="D70" s="113"/>
      <c r="E70" s="41"/>
      <c r="F70" s="41"/>
      <c r="G70" s="168"/>
      <c r="H70" s="41"/>
      <c r="I70" s="41"/>
      <c r="J70" s="41"/>
      <c r="K70" s="41"/>
      <c r="L70" s="41"/>
      <c r="M70" s="120"/>
      <c r="N70" s="10"/>
    </row>
    <row r="71" spans="1:14" ht="24" customHeight="1" hidden="1">
      <c r="A71" s="48"/>
      <c r="B71" s="18"/>
      <c r="C71" s="40"/>
      <c r="D71" s="113"/>
      <c r="E71" s="41"/>
      <c r="F71" s="41"/>
      <c r="G71" s="168"/>
      <c r="H71" s="41"/>
      <c r="I71" s="41"/>
      <c r="J71" s="41"/>
      <c r="K71" s="41"/>
      <c r="L71" s="41"/>
      <c r="M71" s="120"/>
      <c r="N71" s="10"/>
    </row>
    <row r="72" spans="1:14" ht="24" customHeight="1" hidden="1">
      <c r="A72" s="48"/>
      <c r="B72" s="18"/>
      <c r="C72" s="40"/>
      <c r="D72" s="113"/>
      <c r="E72" s="41"/>
      <c r="F72" s="41"/>
      <c r="G72" s="168"/>
      <c r="H72" s="41"/>
      <c r="I72" s="41"/>
      <c r="J72" s="41"/>
      <c r="K72" s="41"/>
      <c r="L72" s="41"/>
      <c r="M72" s="120"/>
      <c r="N72" s="10"/>
    </row>
    <row r="73" spans="1:14" ht="24" customHeight="1" hidden="1">
      <c r="A73" s="48"/>
      <c r="B73" s="18"/>
      <c r="C73" s="40"/>
      <c r="D73" s="113"/>
      <c r="E73" s="41"/>
      <c r="F73" s="41"/>
      <c r="G73" s="168"/>
      <c r="H73" s="41"/>
      <c r="I73" s="41"/>
      <c r="J73" s="41"/>
      <c r="K73" s="41"/>
      <c r="L73" s="41"/>
      <c r="M73" s="120"/>
      <c r="N73" s="10"/>
    </row>
    <row r="74" spans="1:14" ht="24" customHeight="1" hidden="1">
      <c r="A74" s="48"/>
      <c r="B74" s="18"/>
      <c r="C74" s="40"/>
      <c r="D74" s="113"/>
      <c r="E74" s="41"/>
      <c r="F74" s="41"/>
      <c r="G74" s="168"/>
      <c r="H74" s="41"/>
      <c r="I74" s="41"/>
      <c r="J74" s="41"/>
      <c r="K74" s="41"/>
      <c r="L74" s="41"/>
      <c r="M74" s="120"/>
      <c r="N74" s="10"/>
    </row>
    <row r="75" spans="1:14" ht="24" customHeight="1" hidden="1">
      <c r="A75" s="48"/>
      <c r="B75" s="18"/>
      <c r="C75" s="40"/>
      <c r="D75" s="113"/>
      <c r="E75" s="41"/>
      <c r="F75" s="41"/>
      <c r="G75" s="168"/>
      <c r="H75" s="41"/>
      <c r="I75" s="41"/>
      <c r="J75" s="41"/>
      <c r="K75" s="41"/>
      <c r="L75" s="41"/>
      <c r="M75" s="120"/>
      <c r="N75" s="10"/>
    </row>
    <row r="76" spans="1:14" ht="24" customHeight="1" hidden="1">
      <c r="A76" s="49"/>
      <c r="B76" s="19"/>
      <c r="C76" s="42"/>
      <c r="D76" s="114"/>
      <c r="E76" s="43"/>
      <c r="F76" s="43"/>
      <c r="G76" s="169"/>
      <c r="H76" s="43"/>
      <c r="I76" s="43"/>
      <c r="J76" s="169"/>
      <c r="K76" s="43"/>
      <c r="L76" s="43"/>
      <c r="M76" s="170"/>
      <c r="N76" s="172"/>
    </row>
    <row r="77" spans="1:14" ht="24" customHeight="1" hidden="1">
      <c r="A77" s="173"/>
      <c r="B77" s="174"/>
      <c r="C77" s="175"/>
      <c r="D77" s="176"/>
      <c r="E77" s="177"/>
      <c r="F77" s="177"/>
      <c r="G77" s="178"/>
      <c r="H77" s="177"/>
      <c r="I77" s="177"/>
      <c r="J77" s="178"/>
      <c r="K77" s="177"/>
      <c r="L77" s="177"/>
      <c r="M77" s="179"/>
      <c r="N77" s="180"/>
    </row>
    <row r="78" spans="1:14" ht="24" customHeight="1" hidden="1">
      <c r="A78" s="48"/>
      <c r="B78" s="18"/>
      <c r="C78" s="40"/>
      <c r="D78" s="113"/>
      <c r="E78" s="41"/>
      <c r="F78" s="41"/>
      <c r="G78" s="168"/>
      <c r="H78" s="41"/>
      <c r="I78" s="41"/>
      <c r="J78" s="168"/>
      <c r="K78" s="41"/>
      <c r="L78" s="41"/>
      <c r="M78" s="120"/>
      <c r="N78" s="10"/>
    </row>
    <row r="79" spans="1:14" ht="24" customHeight="1" hidden="1">
      <c r="A79" s="49"/>
      <c r="B79" s="19"/>
      <c r="C79" s="42"/>
      <c r="D79" s="114"/>
      <c r="E79" s="43"/>
      <c r="F79" s="43"/>
      <c r="G79" s="169"/>
      <c r="H79" s="43"/>
      <c r="I79" s="43"/>
      <c r="J79" s="169"/>
      <c r="K79" s="43"/>
      <c r="L79" s="43"/>
      <c r="M79" s="170"/>
      <c r="N79" s="172"/>
    </row>
    <row r="80" spans="1:14" ht="24" customHeight="1" hidden="1">
      <c r="A80" s="48"/>
      <c r="B80" s="18"/>
      <c r="C80" s="40"/>
      <c r="D80" s="113"/>
      <c r="E80" s="41"/>
      <c r="F80" s="41"/>
      <c r="G80" s="168"/>
      <c r="H80" s="41"/>
      <c r="I80" s="41"/>
      <c r="J80" s="168"/>
      <c r="K80" s="41"/>
      <c r="L80" s="41"/>
      <c r="M80" s="120"/>
      <c r="N80" s="10"/>
    </row>
    <row r="81" spans="1:14" ht="24" customHeight="1" hidden="1">
      <c r="A81" s="49"/>
      <c r="B81" s="19"/>
      <c r="C81" s="42"/>
      <c r="D81" s="114"/>
      <c r="E81" s="43"/>
      <c r="F81" s="43"/>
      <c r="G81" s="169"/>
      <c r="H81" s="43"/>
      <c r="I81" s="43"/>
      <c r="J81" s="43"/>
      <c r="K81" s="43"/>
      <c r="L81" s="43"/>
      <c r="M81" s="170"/>
      <c r="N81" s="172"/>
    </row>
    <row r="82" spans="1:14" ht="24" customHeight="1" hidden="1">
      <c r="A82" s="48"/>
      <c r="B82" s="18"/>
      <c r="C82" s="40"/>
      <c r="D82" s="113"/>
      <c r="E82" s="41"/>
      <c r="F82" s="41"/>
      <c r="G82" s="168"/>
      <c r="H82" s="41"/>
      <c r="I82" s="41"/>
      <c r="J82" s="41"/>
      <c r="K82" s="41"/>
      <c r="L82" s="41"/>
      <c r="M82" s="120"/>
      <c r="N82" s="10"/>
    </row>
    <row r="83" spans="1:14" ht="24" customHeight="1" hidden="1">
      <c r="A83" s="48"/>
      <c r="B83" s="18"/>
      <c r="C83" s="40"/>
      <c r="D83" s="113"/>
      <c r="E83" s="41"/>
      <c r="F83" s="41"/>
      <c r="G83" s="168"/>
      <c r="H83" s="41"/>
      <c r="I83" s="41"/>
      <c r="J83" s="41"/>
      <c r="K83" s="41"/>
      <c r="L83" s="41"/>
      <c r="M83" s="120"/>
      <c r="N83" s="10"/>
    </row>
    <row r="84" spans="1:14" ht="24" customHeight="1" hidden="1">
      <c r="A84" s="48"/>
      <c r="B84" s="18"/>
      <c r="C84" s="40"/>
      <c r="D84" s="113"/>
      <c r="E84" s="41"/>
      <c r="F84" s="41"/>
      <c r="G84" s="168"/>
      <c r="H84" s="41"/>
      <c r="I84" s="41"/>
      <c r="J84" s="41"/>
      <c r="K84" s="41"/>
      <c r="L84" s="41"/>
      <c r="M84" s="120"/>
      <c r="N84" s="10"/>
    </row>
    <row r="85" spans="1:14" ht="24" customHeight="1" hidden="1">
      <c r="A85" s="48"/>
      <c r="B85" s="18"/>
      <c r="C85" s="40"/>
      <c r="D85" s="113"/>
      <c r="E85" s="41"/>
      <c r="F85" s="41"/>
      <c r="G85" s="168"/>
      <c r="H85" s="41"/>
      <c r="I85" s="41"/>
      <c r="J85" s="41"/>
      <c r="K85" s="41"/>
      <c r="L85" s="41"/>
      <c r="M85" s="120"/>
      <c r="N85" s="10"/>
    </row>
    <row r="86" spans="1:14" ht="24" customHeight="1" hidden="1">
      <c r="A86" s="48"/>
      <c r="B86" s="18"/>
      <c r="C86" s="40"/>
      <c r="D86" s="113"/>
      <c r="E86" s="41"/>
      <c r="F86" s="41"/>
      <c r="G86" s="168"/>
      <c r="H86" s="41"/>
      <c r="I86" s="41"/>
      <c r="J86" s="41"/>
      <c r="K86" s="41"/>
      <c r="L86" s="41"/>
      <c r="M86" s="120"/>
      <c r="N86" s="10"/>
    </row>
    <row r="87" spans="1:14" ht="24" customHeight="1" hidden="1">
      <c r="A87" s="48"/>
      <c r="B87" s="18"/>
      <c r="C87" s="40"/>
      <c r="D87" s="113"/>
      <c r="E87" s="41"/>
      <c r="F87" s="41"/>
      <c r="G87" s="168"/>
      <c r="H87" s="41"/>
      <c r="I87" s="41"/>
      <c r="J87" s="41"/>
      <c r="K87" s="41"/>
      <c r="L87" s="41"/>
      <c r="M87" s="120"/>
      <c r="N87" s="10"/>
    </row>
    <row r="88" spans="1:14" ht="24" customHeight="1" hidden="1">
      <c r="A88" s="48"/>
      <c r="B88" s="18"/>
      <c r="C88" s="40"/>
      <c r="D88" s="113"/>
      <c r="E88" s="41"/>
      <c r="F88" s="41"/>
      <c r="G88" s="168"/>
      <c r="H88" s="41"/>
      <c r="I88" s="41"/>
      <c r="J88" s="41"/>
      <c r="K88" s="41"/>
      <c r="L88" s="41"/>
      <c r="M88" s="120"/>
      <c r="N88" s="10"/>
    </row>
    <row r="89" spans="1:14" ht="24" customHeight="1" hidden="1">
      <c r="A89" s="48"/>
      <c r="B89" s="18"/>
      <c r="C89" s="40"/>
      <c r="D89" s="113"/>
      <c r="E89" s="41"/>
      <c r="F89" s="41"/>
      <c r="G89" s="168"/>
      <c r="H89" s="41"/>
      <c r="I89" s="41"/>
      <c r="J89" s="41"/>
      <c r="K89" s="41"/>
      <c r="L89" s="41"/>
      <c r="M89" s="120"/>
      <c r="N89" s="10"/>
    </row>
    <row r="90" spans="1:14" ht="24" customHeight="1" hidden="1">
      <c r="A90" s="49"/>
      <c r="B90" s="19"/>
      <c r="C90" s="42"/>
      <c r="D90" s="114"/>
      <c r="E90" s="43"/>
      <c r="F90" s="43"/>
      <c r="G90" s="169"/>
      <c r="H90" s="43"/>
      <c r="I90" s="43"/>
      <c r="J90" s="43"/>
      <c r="K90" s="43"/>
      <c r="L90" s="43"/>
      <c r="M90" s="170"/>
      <c r="N90" s="172"/>
    </row>
    <row r="91" spans="1:14" ht="24" customHeight="1" hidden="1">
      <c r="A91" s="185"/>
      <c r="B91" s="186"/>
      <c r="C91" s="268"/>
      <c r="D91" s="269"/>
      <c r="E91" s="183"/>
      <c r="F91" s="183"/>
      <c r="G91" s="182"/>
      <c r="H91" s="183"/>
      <c r="I91" s="183"/>
      <c r="J91" s="183"/>
      <c r="K91" s="183"/>
      <c r="L91" s="183"/>
      <c r="M91" s="187"/>
      <c r="N91" s="188"/>
    </row>
    <row r="92" spans="1:14" ht="24" customHeight="1" hidden="1">
      <c r="A92" s="48"/>
      <c r="B92" s="18"/>
      <c r="C92" s="40"/>
      <c r="D92" s="113"/>
      <c r="E92" s="41"/>
      <c r="F92" s="41"/>
      <c r="G92" s="41"/>
      <c r="H92" s="41"/>
      <c r="I92" s="41"/>
      <c r="J92" s="41"/>
      <c r="K92" s="41"/>
      <c r="L92" s="41"/>
      <c r="M92" s="120"/>
      <c r="N92" s="10"/>
    </row>
    <row r="93" spans="1:14" ht="24" customHeight="1" hidden="1" thickBot="1">
      <c r="A93" s="49"/>
      <c r="B93" s="19"/>
      <c r="C93" s="42"/>
      <c r="D93" s="114"/>
      <c r="E93" s="43"/>
      <c r="F93" s="43"/>
      <c r="G93" s="43"/>
      <c r="H93" s="43"/>
      <c r="I93" s="43"/>
      <c r="J93" s="43"/>
      <c r="K93" s="43"/>
      <c r="L93" s="41"/>
      <c r="M93" s="121"/>
      <c r="N93" s="191"/>
    </row>
    <row r="94" spans="1:15" ht="24" customHeight="1" thickBot="1">
      <c r="A94" s="44"/>
      <c r="B94" s="20"/>
      <c r="C94" s="20"/>
      <c r="D94" s="115"/>
      <c r="E94" s="45"/>
      <c r="F94" s="20"/>
      <c r="G94" s="20"/>
      <c r="H94" s="45"/>
      <c r="I94" s="20"/>
      <c r="J94" s="20"/>
      <c r="K94" s="45"/>
      <c r="L94" s="453" t="s">
        <v>36</v>
      </c>
      <c r="M94" s="441"/>
      <c r="N94" s="46">
        <f>SUM(N6:N93)</f>
        <v>549834</v>
      </c>
      <c r="O94" s="36"/>
    </row>
  </sheetData>
  <sheetProtection password="CC37" sheet="1" objects="1" scenarios="1" selectLockedCells="1" selectUnlockedCells="1"/>
  <mergeCells count="6">
    <mergeCell ref="A2:N2"/>
    <mergeCell ref="L94:M94"/>
    <mergeCell ref="E4:L4"/>
    <mergeCell ref="E17:F17"/>
    <mergeCell ref="N25:N26"/>
    <mergeCell ref="M1:N1"/>
  </mergeCells>
  <conditionalFormatting sqref="O94">
    <cfRule type="cellIs" priority="1" dxfId="14" operator="equal" stopIfTrue="1">
      <formula>"OK"</formula>
    </cfRule>
    <cfRule type="cellIs" priority="2" dxfId="15" operator="equal" stopIfTrue="1">
      <formula>"NG"</formula>
    </cfRule>
  </conditionalFormatting>
  <dataValidations count="3">
    <dataValidation type="list" allowBlank="1" showInputMessage="1" showErrorMessage="1" prompt="▼から科目を選択" errorTitle="入力できません" error="▼から選択してください" sqref="A6:A93">
      <formula1>"賃金,謝金,旅費,使用料及び賃借料,消耗品,通信運搬費,印刷製本費,役務費,その他"</formula1>
    </dataValidation>
    <dataValidation type="list" showInputMessage="1" showErrorMessage="1" prompt="▼から添付根拠書類を選択" errorTitle="入力できません" error="▼から選択してください" sqref="C5">
      <formula1>"領収書,口座振替を証する書類,その他内容を証する書類"</formula1>
    </dataValidation>
    <dataValidation type="list" allowBlank="1" showInputMessage="1" showErrorMessage="1" prompt="▼から添付根拠書類を選択" errorTitle="入力できません" error="▼から選択してください" sqref="C6:C93">
      <formula1>"領収書,口座振替を証する書類,その他内容を証する書類"</formula1>
    </dataValidation>
  </dataValidations>
  <printOptions horizontalCentered="1"/>
  <pageMargins left="0.3937007874015748" right="0.3937007874015748" top="0.984251968503937" bottom="0.1968503937007874" header="0.5118110236220472" footer="0.5118110236220472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F-admin</dc:creator>
  <cp:keywords/>
  <dc:description/>
  <cp:lastModifiedBy>鈴木 淑子</cp:lastModifiedBy>
  <cp:lastPrinted>2019-03-18T07:22:30Z</cp:lastPrinted>
  <dcterms:created xsi:type="dcterms:W3CDTF">1997-01-08T22:48:59Z</dcterms:created>
  <dcterms:modified xsi:type="dcterms:W3CDTF">2021-02-17T02:00:45Z</dcterms:modified>
  <cp:category/>
  <cp:version/>
  <cp:contentType/>
  <cp:contentStatus/>
</cp:coreProperties>
</file>