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6" windowWidth="11712" windowHeight="7476" firstSheet="1" activeTab="1"/>
  </bookViews>
  <sheets>
    <sheet name="【助成対象事業等】" sheetId="1" state="hidden" r:id="rId1"/>
    <sheet name="別紙1" sheetId="2" r:id="rId2"/>
    <sheet name="別紙1 (記入例)" sheetId="3" r:id="rId3"/>
    <sheet name="別紙1-1" sheetId="4" r:id="rId4"/>
    <sheet name="別紙1-1 (記入例)" sheetId="5" r:id="rId5"/>
    <sheet name="【根拠書類】" sheetId="6" r:id="rId6"/>
    <sheet name="【根拠書類】 (記入例）" sheetId="7" r:id="rId7"/>
    <sheet name="別紙2" sheetId="8" r:id="rId8"/>
    <sheet name="別紙2 (記入例)" sheetId="9" r:id="rId9"/>
    <sheet name="Sheet1" sheetId="10" state="hidden" r:id="rId10"/>
  </sheets>
  <definedNames>
    <definedName name="_xlnm.Print_Area" localSheetId="5">'【根拠書類】'!$A$1:$N$22</definedName>
    <definedName name="_xlnm.Print_Area" localSheetId="6">'【根拠書類】 (記入例）'!$A$1:$Q$22</definedName>
    <definedName name="_xlnm.Print_Area" localSheetId="1">'別紙1'!$A$16:$AD$47</definedName>
    <definedName name="_xlnm.Print_Area" localSheetId="2">'別紙1 (記入例)'!$A$14:$AD$45</definedName>
    <definedName name="_xlnm.Print_Area" localSheetId="3">'別紙1-1'!$A$1:$N$23</definedName>
    <definedName name="_xlnm.Print_Area" localSheetId="4">'別紙1-1 (記入例)'!$A$1:$N$24</definedName>
    <definedName name="_xlnm.Print_Area" localSheetId="7">'別紙2'!$A$1:$AK$53</definedName>
    <definedName name="_xlnm.Print_Area" localSheetId="8">'別紙2 (記入例)'!$A$1:$AK$53</definedName>
    <definedName name="_xlnm.Print_Titles" localSheetId="3">'別紙1-1'!$4:$4</definedName>
    <definedName name="_xlnm.Print_Titles" localSheetId="4">'別紙1-1 (記入例)'!$4:$4</definedName>
    <definedName name="助成事業選択">'【助成対象事業等】'!$D$2:$D$19</definedName>
  </definedNames>
  <calcPr fullCalcOnLoad="1"/>
</workbook>
</file>

<file path=xl/comments2.xml><?xml version="1.0" encoding="utf-8"?>
<comments xmlns="http://schemas.openxmlformats.org/spreadsheetml/2006/main">
  <authors>
    <author>Kubodera</author>
  </authors>
  <commentList>
    <comment ref="B27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B28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B29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E25" authorId="0">
      <text>
        <r>
          <rPr>
            <b/>
            <sz val="9"/>
            <color indexed="10"/>
            <rFont val="ＭＳ Ｐゴシック"/>
            <family val="3"/>
          </rPr>
          <t>千円未満は切り捨て</t>
        </r>
        <r>
          <rPr>
            <b/>
            <sz val="9"/>
            <rFont val="ＭＳ Ｐゴシック"/>
            <family val="3"/>
          </rPr>
          <t xml:space="preserve">
基金助成可能額（※３）を超えない額</t>
        </r>
      </text>
    </comment>
    <comment ref="F33" authorId="0">
      <text>
        <r>
          <rPr>
            <b/>
            <sz val="9"/>
            <rFont val="ＭＳ Ｐゴシック"/>
            <family val="3"/>
          </rPr>
          <t>（別紙１－１）に内容を必ず記載すること</t>
        </r>
      </text>
    </comment>
    <comment ref="O34" authorId="0">
      <text>
        <r>
          <rPr>
            <b/>
            <sz val="9"/>
            <rFont val="ＭＳ Ｐゴシック"/>
            <family val="3"/>
          </rPr>
          <t>記入しきれない場合は、別紙に
記入すること。（任意様式）</t>
        </r>
      </text>
    </comment>
    <comment ref="J25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　
</t>
        </r>
        <r>
          <rPr>
            <b/>
            <sz val="10"/>
            <rFont val="ＭＳ Ｐゴシック"/>
            <family val="3"/>
          </rPr>
          <t>Q：「</t>
        </r>
        <r>
          <rPr>
            <b/>
            <sz val="10"/>
            <color indexed="12"/>
            <rFont val="ＭＳ Ｐゴシック"/>
            <family val="3"/>
          </rPr>
          <t>NG　金額を確認してください</t>
        </r>
        <r>
          <rPr>
            <b/>
            <sz val="10"/>
            <rFont val="ＭＳ Ｐゴシック"/>
            <family val="3"/>
          </rPr>
          <t>」と表示された場合
A：基金助成金変更予算額[セルE23]が基金助成可能額[セルG45]よりも
大きい場合に表示されます。
基金助成金変更予算額は基金助成可能額を超えない額となります。</t>
        </r>
      </text>
    </comment>
    <comment ref="G47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12"/>
            <rFont val="ＭＳ Ｐゴシック"/>
            <family val="3"/>
          </rPr>
          <t>　</t>
        </r>
        <r>
          <rPr>
            <b/>
            <sz val="9"/>
            <rFont val="ＭＳ Ｐゴシック"/>
            <family val="3"/>
          </rPr>
          <t xml:space="preserve">
Q：「</t>
        </r>
        <r>
          <rPr>
            <b/>
            <sz val="9"/>
            <color indexed="12"/>
            <rFont val="ＭＳ Ｐゴシック"/>
            <family val="3"/>
          </rPr>
          <t>右上[助成対象事業名]を選択してください</t>
        </r>
        <r>
          <rPr>
            <b/>
            <sz val="9"/>
            <rFont val="ＭＳ Ｐゴシック"/>
            <family val="3"/>
          </rPr>
          <t>」と表示された場合
A：助成対象事業名[セルO15]が選択されてない場合に表示されます。
Q：「</t>
        </r>
        <r>
          <rPr>
            <b/>
            <sz val="9"/>
            <color indexed="12"/>
            <rFont val="ＭＳ Ｐゴシック"/>
            <family val="3"/>
          </rPr>
          <t>右上[助成金交付決定額]を記入してください</t>
        </r>
        <r>
          <rPr>
            <b/>
            <sz val="9"/>
            <rFont val="ＭＳ Ｐゴシック"/>
            <family val="3"/>
          </rPr>
          <t>」と表示された場合
A：助成金交付決定額[セルR19]が空欄の場合に表示されます。記入ください</t>
        </r>
      </text>
    </comment>
    <comment ref="O17" authorId="0">
      <text>
        <r>
          <rPr>
            <b/>
            <sz val="9"/>
            <color indexed="10"/>
            <rFont val="ＭＳ Ｐゴシック"/>
            <family val="3"/>
          </rPr>
          <t>▼から選択</t>
        </r>
      </text>
    </comment>
    <comment ref="AC19" authorId="0">
      <text>
        <r>
          <rPr>
            <b/>
            <sz val="9"/>
            <color indexed="10"/>
            <rFont val="ＭＳ Ｐゴシック"/>
            <family val="3"/>
          </rPr>
          <t>▼から選択</t>
        </r>
      </text>
    </comment>
    <comment ref="R21" authorId="0">
      <text>
        <r>
          <rPr>
            <b/>
            <sz val="11"/>
            <rFont val="ＭＳ Ｐゴシック"/>
            <family val="3"/>
          </rPr>
          <t>受領の「助成金交付決定通知書」
の額を記入</t>
        </r>
      </text>
    </comment>
  </commentList>
</comments>
</file>

<file path=xl/comments3.xml><?xml version="1.0" encoding="utf-8"?>
<comments xmlns="http://schemas.openxmlformats.org/spreadsheetml/2006/main">
  <authors>
    <author>Kubodera</author>
  </authors>
  <commentList>
    <comment ref="AC17" authorId="0">
      <text>
        <r>
          <rPr>
            <b/>
            <sz val="9"/>
            <color indexed="10"/>
            <rFont val="ＭＳ Ｐゴシック"/>
            <family val="3"/>
          </rPr>
          <t>▼から選択</t>
        </r>
      </text>
    </comment>
    <comment ref="B25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B26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B27" authorId="0">
      <text>
        <r>
          <rPr>
            <b/>
            <sz val="9"/>
            <rFont val="ＭＳ Ｐゴシック"/>
            <family val="3"/>
          </rPr>
          <t>参加者負担金
他補助金
雑収入　　等</t>
        </r>
      </text>
    </comment>
    <comment ref="E23" authorId="0">
      <text>
        <r>
          <rPr>
            <b/>
            <sz val="9"/>
            <color indexed="10"/>
            <rFont val="ＭＳ Ｐゴシック"/>
            <family val="3"/>
          </rPr>
          <t>千円未満は切り捨て</t>
        </r>
        <r>
          <rPr>
            <b/>
            <sz val="9"/>
            <rFont val="ＭＳ Ｐゴシック"/>
            <family val="3"/>
          </rPr>
          <t xml:space="preserve">
基金助成可能額（※３）を超えない額</t>
        </r>
      </text>
    </comment>
    <comment ref="F31" authorId="0">
      <text>
        <r>
          <rPr>
            <b/>
            <sz val="9"/>
            <rFont val="ＭＳ Ｐゴシック"/>
            <family val="3"/>
          </rPr>
          <t>（別紙１－１）に内容
を必ず記載すること</t>
        </r>
      </text>
    </comment>
    <comment ref="J23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>　
Q：「</t>
        </r>
        <r>
          <rPr>
            <b/>
            <sz val="9"/>
            <color indexed="12"/>
            <rFont val="ＭＳ Ｐゴシック"/>
            <family val="3"/>
          </rPr>
          <t>NG　金額を確認してください</t>
        </r>
        <r>
          <rPr>
            <b/>
            <sz val="9"/>
            <rFont val="ＭＳ Ｐゴシック"/>
            <family val="3"/>
          </rPr>
          <t>」と表示された場合
A：基金助成金変更予算額[セルE23]が基金助成可能額[セルG45]よりも
大きい場合に表示されます。
基金助成金変更予算額は基金助成可能額を超えない額となります。</t>
        </r>
      </text>
    </comment>
    <comment ref="G45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>　
Q：「</t>
        </r>
        <r>
          <rPr>
            <b/>
            <sz val="9"/>
            <color indexed="12"/>
            <rFont val="ＭＳ Ｐゴシック"/>
            <family val="3"/>
          </rPr>
          <t>右上[助成対象事業名]を選択してください</t>
        </r>
        <r>
          <rPr>
            <b/>
            <sz val="9"/>
            <rFont val="ＭＳ Ｐゴシック"/>
            <family val="3"/>
          </rPr>
          <t>」と表示された場合
A：助成対象事業名[セルO15]が選択されてない場合に表示されます。
Q：「</t>
        </r>
        <r>
          <rPr>
            <b/>
            <sz val="9"/>
            <color indexed="12"/>
            <rFont val="ＭＳ Ｐゴシック"/>
            <family val="3"/>
          </rPr>
          <t>右上[助成金交付決定額]を記入してください</t>
        </r>
        <r>
          <rPr>
            <b/>
            <sz val="9"/>
            <rFont val="ＭＳ Ｐゴシック"/>
            <family val="3"/>
          </rPr>
          <t>」と表示された場合
A：助成金交付決定額[セルR19]が空欄の場合に表示されます。記入ください。</t>
        </r>
      </text>
    </comment>
    <comment ref="R19" authorId="0">
      <text>
        <r>
          <rPr>
            <b/>
            <sz val="11"/>
            <rFont val="ＭＳ Ｐゴシック"/>
            <family val="3"/>
          </rPr>
          <t>受領の「助成金交付決定通知書」
の額を記入</t>
        </r>
      </text>
    </comment>
    <comment ref="O32" authorId="0">
      <text>
        <r>
          <rPr>
            <b/>
            <sz val="9"/>
            <rFont val="ＭＳ Ｐゴシック"/>
            <family val="3"/>
          </rPr>
          <t>記入しきれない場合は、別紙に
記入すること。（任意様式）</t>
        </r>
      </text>
    </comment>
    <comment ref="O15" authorId="0">
      <text>
        <r>
          <rPr>
            <b/>
            <sz val="9"/>
            <color indexed="10"/>
            <rFont val="ＭＳ Ｐゴシック"/>
            <family val="3"/>
          </rPr>
          <t>▼から選択</t>
        </r>
      </text>
    </comment>
  </commentList>
</comments>
</file>

<file path=xl/comments4.xml><?xml version="1.0" encoding="utf-8"?>
<comments xmlns="http://schemas.openxmlformats.org/spreadsheetml/2006/main">
  <authors>
    <author>Kubodera</author>
    <author>片平 政枝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23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9"/>
            <rFont val="ＭＳ Ｐゴシック"/>
            <family val="3"/>
          </rPr>
          <t>助成対象経費の基準等を確認し、必ず選択し添付する。
既に提出しているものに関しては、"提出済"を選択する。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自動的に円が入るため数字のみ入力</t>
        </r>
      </text>
    </comment>
    <comment ref="N6" authorId="1">
      <text>
        <r>
          <rPr>
            <b/>
            <sz val="9"/>
            <rFont val="ＭＳ Ｐゴシック"/>
            <family val="3"/>
          </rPr>
          <t>自動的に円が入るため数字のみ入力</t>
        </r>
      </text>
    </comment>
  </commentList>
</comments>
</file>

<file path=xl/comments5.xml><?xml version="1.0" encoding="utf-8"?>
<comments xmlns="http://schemas.openxmlformats.org/spreadsheetml/2006/main">
  <authors>
    <author>Kubodera</author>
  </authors>
  <commentList>
    <comment ref="N4" authorId="0">
      <text>
        <r>
          <rPr>
            <b/>
            <sz val="9"/>
            <color indexed="10"/>
            <rFont val="ＭＳ Ｐゴシック"/>
            <family val="3"/>
          </rPr>
          <t>科目ごとに合計</t>
        </r>
        <r>
          <rPr>
            <b/>
            <sz val="9"/>
            <rFont val="ＭＳ Ｐゴシック"/>
            <family val="3"/>
          </rPr>
          <t>する</t>
        </r>
      </text>
    </comment>
    <comment ref="N5" authorId="0">
      <text>
        <r>
          <rPr>
            <b/>
            <sz val="9"/>
            <rFont val="ＭＳ Ｐゴシック"/>
            <family val="3"/>
          </rPr>
          <t>科目ごとに罫線をひく</t>
        </r>
      </text>
    </comment>
    <comment ref="N24" authorId="0">
      <text>
        <r>
          <rPr>
            <b/>
            <sz val="9"/>
            <rFont val="ＭＳ Ｐゴシック"/>
            <family val="3"/>
          </rPr>
          <t>行の挿入又は削除をした場合は、
計算式を確認すること</t>
        </r>
      </text>
    </comment>
    <comment ref="C4" authorId="0">
      <text>
        <r>
          <rPr>
            <b/>
            <sz val="10"/>
            <rFont val="ＭＳ Ｐゴシック"/>
            <family val="3"/>
          </rPr>
          <t>助成対象経費の基準等を確認し、必ず選択し添付する。
既に提出しているものに関しては、"提出済"を選択する。</t>
        </r>
      </text>
    </comment>
  </commentList>
</comments>
</file>

<file path=xl/comments8.xml><?xml version="1.0" encoding="utf-8"?>
<comments xmlns="http://schemas.openxmlformats.org/spreadsheetml/2006/main">
  <authors>
    <author>Kubodera</author>
  </authors>
  <commentList>
    <comment ref="B9" authorId="0">
      <text>
        <r>
          <rPr>
            <b/>
            <sz val="9"/>
            <rFont val="ＭＳ Ｐゴシック"/>
            <family val="3"/>
          </rPr>
          <t>月毎の収入計画又は収入済額を記入する</t>
        </r>
      </text>
    </comment>
    <comment ref="B30" authorId="0">
      <text>
        <r>
          <rPr>
            <b/>
            <sz val="9"/>
            <rFont val="ＭＳ Ｐゴシック"/>
            <family val="3"/>
          </rPr>
          <t>月毎の支出計画又は支出済額を記入する</t>
        </r>
      </text>
    </comment>
    <comment ref="AD11" authorId="0">
      <text>
        <r>
          <rPr>
            <b/>
            <sz val="10"/>
            <rFont val="ＭＳ Ｐゴシック"/>
            <family val="3"/>
          </rPr>
          <t>既に収入した金額を記入</t>
        </r>
      </text>
    </comment>
    <comment ref="AD32" authorId="0">
      <text>
        <r>
          <rPr>
            <b/>
            <sz val="10"/>
            <rFont val="ＭＳ Ｐゴシック"/>
            <family val="3"/>
          </rPr>
          <t>既に支出した金額を記入</t>
        </r>
      </text>
    </comment>
    <comment ref="T1" authorId="0">
      <text>
        <r>
          <rPr>
            <b/>
            <sz val="11"/>
            <rFont val="ＭＳ Ｐゴシック"/>
            <family val="3"/>
          </rPr>
          <t xml:space="preserve">リンクしているため、
</t>
        </r>
        <r>
          <rPr>
            <b/>
            <sz val="11"/>
            <color indexed="10"/>
            <rFont val="ＭＳ Ｐゴシック"/>
            <family val="3"/>
          </rPr>
          <t>別紙1を必ず記入の上</t>
        </r>
        <r>
          <rPr>
            <b/>
            <sz val="11"/>
            <rFont val="ＭＳ Ｐゴシック"/>
            <family val="3"/>
          </rPr>
          <t>、作成すること。</t>
        </r>
      </text>
    </comment>
    <comment ref="F23" authorId="0">
      <text>
        <r>
          <rPr>
            <b/>
            <sz val="9"/>
            <rFont val="ＭＳ Ｐゴシック"/>
            <family val="3"/>
          </rPr>
          <t>右上の事業実施終了期間の</t>
        </r>
        <r>
          <rPr>
            <b/>
            <sz val="9"/>
            <color indexed="10"/>
            <rFont val="ＭＳ Ｐゴシック"/>
            <family val="3"/>
          </rPr>
          <t>１ヶ月又は２ヶ月後</t>
        </r>
      </text>
    </comment>
    <comment ref="F24" authorId="0">
      <text>
        <r>
          <rPr>
            <b/>
            <sz val="9"/>
            <rFont val="ＭＳ Ｐゴシック"/>
            <family val="3"/>
          </rPr>
          <t>概算払の額は原則として交付決定額の４分の３(千円未満切り捨て)を限度とします</t>
        </r>
      </text>
    </comment>
    <comment ref="K25" authorId="0">
      <text>
        <r>
          <rPr>
            <b/>
            <sz val="9"/>
            <color indexed="57"/>
            <rFont val="ＭＳ Ｐゴシック"/>
            <family val="3"/>
          </rPr>
          <t>事業期間等により指定期日以外を希望する場合や概算払額は、
基金事務局へ問い合わせください。</t>
        </r>
      </text>
    </comment>
    <comment ref="AL13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color indexed="12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Ａ：概算払可能額を超えた場合に表示されます。原則として概算払可能額は決まっていますので[セルZ24]を確認してください。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Ａ：助成金変更予算額欄[セルZ7]が空欄の場合に表示されます。別紙1を作成のうえ記入してください。</t>
        </r>
      </text>
    </comment>
    <comment ref="AL14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Ａ：基金助成金合計額[セルZ14]が助成金変更予算欄[セルZ7]と一致しない場合に表示されます。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Ａ：助成金変更予算額欄[セルZ7]が空欄の場合に表示されます。別紙1を作成のうえ記入してください。</t>
        </r>
      </text>
    </comment>
    <comment ref="AL19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Ａ：収入合計額欄[セルZ14]が支出事業費合計額欄[セルZ53]と一致しない場合に表示されます。</t>
        </r>
      </text>
    </comment>
    <comment ref="AL42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Ａ：助成対象経費合計額[セルZ42]が総助成対象経費欄[セルZ6]と一致しない場合に表示されます。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Ａ：総助成対象経費欄[セルZ6]が空欄の場合に表示されます。別紙1を作成のうえ記入してください。</t>
        </r>
      </text>
    </comment>
    <comment ref="AL53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Ａ：支出事業費合計額[セルZ53]が総事業費欄[セルZ5]と一致しない場合に表示されます。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Ａ：総事業費欄[セルZ5]が空欄の場合に表示されます。別紙1を作成のうえ記入してください。</t>
        </r>
      </text>
    </comment>
  </commentList>
</comments>
</file>

<file path=xl/comments9.xml><?xml version="1.0" encoding="utf-8"?>
<comments xmlns="http://schemas.openxmlformats.org/spreadsheetml/2006/main">
  <authors>
    <author>Kubodera</author>
  </authors>
  <commentList>
    <comment ref="AL53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Ａ：支出事業費合計額[セルZ53]が総事業費欄[セルZ5]と一致しない場合に表示されます。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Ａ：総事業費欄[セルZ5]が空欄の場合に表示されます。別紙1を作成のうえ記入してください。</t>
        </r>
      </text>
    </comment>
    <comment ref="AL19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Ａ：収入合計額欄[セルZ14]が支出事業費合計額欄[セルZ53]と一致しない場合に表示されます。</t>
        </r>
      </text>
    </comment>
    <comment ref="AL13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color indexed="12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Ａ：概算払可能額を超えた場合に表示されます。原則として概算払可能額は決まっていますので[セルZ24]を確認してください。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Ａ：助成金変更予算額欄[セルZ7]が空欄の場合に表示されます。別紙1を作成のうえ記入してください。</t>
        </r>
      </text>
    </comment>
    <comment ref="AL14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Ａ：基金助成金合計額[セルZ14]が助成金変更予算欄[セルZ7]と一致しない場合に表示されます。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Ａ：助成金変更予算額欄[セルZ7]が空欄の場合に表示されます。別紙1を作成のうえ記入してください。</t>
        </r>
      </text>
    </comment>
    <comment ref="AL42" authorId="0">
      <text>
        <r>
          <rPr>
            <b/>
            <sz val="12"/>
            <color indexed="12"/>
            <rFont val="ＭＳ Ｐゴシック"/>
            <family val="3"/>
          </rPr>
          <t>ヒント</t>
        </r>
        <r>
          <rPr>
            <b/>
            <sz val="9"/>
            <rFont val="ＭＳ Ｐゴシック"/>
            <family val="3"/>
          </rPr>
          <t xml:space="preserve">
Ｑ：「</t>
        </r>
        <r>
          <rPr>
            <b/>
            <sz val="9"/>
            <color indexed="12"/>
            <rFont val="ＭＳ Ｐゴシック"/>
            <family val="3"/>
          </rPr>
          <t>NG</t>
        </r>
        <r>
          <rPr>
            <b/>
            <sz val="9"/>
            <rFont val="ＭＳ Ｐゴシック"/>
            <family val="3"/>
          </rPr>
          <t>」と表示された場合
Ａ：助成対象経費合計額[セルZ42]が総助成対象経費欄[セルZ6]と一致しない場合に表示されます。
Ｑ：「</t>
        </r>
        <r>
          <rPr>
            <b/>
            <sz val="9"/>
            <color indexed="12"/>
            <rFont val="ＭＳ Ｐゴシック"/>
            <family val="3"/>
          </rPr>
          <t>別紙1を作成してください</t>
        </r>
        <r>
          <rPr>
            <b/>
            <sz val="9"/>
            <rFont val="ＭＳ Ｐゴシック"/>
            <family val="3"/>
          </rPr>
          <t>」と表示された場合
Ａ：総助成対象経費欄[セルZ6]が空欄の場合に表示されます。別紙1を作成のうえ記入してください。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月毎の収入計画又は収入済額を記入する</t>
        </r>
      </text>
    </comment>
    <comment ref="B30" authorId="0">
      <text>
        <r>
          <rPr>
            <b/>
            <sz val="9"/>
            <rFont val="ＭＳ Ｐゴシック"/>
            <family val="3"/>
          </rPr>
          <t>月毎の支出計画又は支出済額を記入する</t>
        </r>
      </text>
    </comment>
    <comment ref="AD11" authorId="0">
      <text>
        <r>
          <rPr>
            <b/>
            <sz val="10"/>
            <rFont val="ＭＳ Ｐゴシック"/>
            <family val="3"/>
          </rPr>
          <t>既に収入した金額
を記入</t>
        </r>
      </text>
    </comment>
    <comment ref="AD32" authorId="0">
      <text>
        <r>
          <rPr>
            <b/>
            <sz val="10"/>
            <rFont val="ＭＳ Ｐゴシック"/>
            <family val="3"/>
          </rPr>
          <t>既に支出した金額
を記入</t>
        </r>
      </text>
    </comment>
    <comment ref="T1" authorId="0">
      <text>
        <r>
          <rPr>
            <b/>
            <sz val="11"/>
            <rFont val="ＭＳ Ｐゴシック"/>
            <family val="3"/>
          </rPr>
          <t xml:space="preserve">リンクしているため、
</t>
        </r>
        <r>
          <rPr>
            <b/>
            <sz val="11"/>
            <color indexed="10"/>
            <rFont val="ＭＳ Ｐゴシック"/>
            <family val="3"/>
          </rPr>
          <t>別紙1を必ず記入のうえ</t>
        </r>
        <r>
          <rPr>
            <b/>
            <sz val="11"/>
            <rFont val="ＭＳ Ｐゴシック"/>
            <family val="3"/>
          </rPr>
          <t>、作成すること。</t>
        </r>
      </text>
    </comment>
    <comment ref="F23" authorId="0">
      <text>
        <r>
          <rPr>
            <b/>
            <sz val="10"/>
            <rFont val="ＭＳ Ｐゴシック"/>
            <family val="3"/>
          </rPr>
          <t>右上の事業実施終了期間の</t>
        </r>
        <r>
          <rPr>
            <b/>
            <sz val="10"/>
            <color indexed="10"/>
            <rFont val="ＭＳ Ｐゴシック"/>
            <family val="3"/>
          </rPr>
          <t>１ヶ月又は２ヶ月後</t>
        </r>
      </text>
    </comment>
    <comment ref="F24" authorId="0">
      <text>
        <r>
          <rPr>
            <b/>
            <sz val="10"/>
            <rFont val="ＭＳ Ｐゴシック"/>
            <family val="3"/>
          </rPr>
          <t>概算払の額は原則として交付決定額の４分の３(千円未満切り捨て)を限度とします</t>
        </r>
      </text>
    </comment>
    <comment ref="K25" authorId="0">
      <text>
        <r>
          <rPr>
            <b/>
            <sz val="9"/>
            <color indexed="57"/>
            <rFont val="ＭＳ Ｐゴシック"/>
            <family val="3"/>
          </rPr>
          <t>事業期間等により指定期日以外を希望する場合や概算払額は、
基金事務局へ問い合わせください。</t>
        </r>
      </text>
    </comment>
  </commentList>
</comments>
</file>

<file path=xl/sharedStrings.xml><?xml version="1.0" encoding="utf-8"?>
<sst xmlns="http://schemas.openxmlformats.org/spreadsheetml/2006/main" count="595" uniqueCount="215">
  <si>
    <t>賃金</t>
  </si>
  <si>
    <t>旅費</t>
  </si>
  <si>
    <t>消耗品費</t>
  </si>
  <si>
    <t>通信運搬費</t>
  </si>
  <si>
    <t>その他</t>
  </si>
  <si>
    <t>科　　　目</t>
  </si>
  <si>
    <t>合　　　計</t>
  </si>
  <si>
    <t>事業実施期間</t>
  </si>
  <si>
    <t>謝金</t>
  </si>
  <si>
    <t>印刷製本費</t>
  </si>
  <si>
    <t>役務費</t>
  </si>
  <si>
    <t>使用料及び
賃借料</t>
  </si>
  <si>
    <t>31日</t>
  </si>
  <si>
    <t>障がい者のスポーツ環境に関する事業</t>
  </si>
  <si>
    <t>高齢者のスポーツ環境に関する事業</t>
  </si>
  <si>
    <t>地域活性化等に関する事業</t>
  </si>
  <si>
    <t>交流人口拡大に関する事業</t>
  </si>
  <si>
    <t>選択枠</t>
  </si>
  <si>
    <t>1日</t>
  </si>
  <si>
    <t>（収　入）</t>
  </si>
  <si>
    <t>（支　出）</t>
  </si>
  <si>
    <t>基金助成金</t>
  </si>
  <si>
    <t>団体負担金</t>
  </si>
  <si>
    <t>変更予算額</t>
  </si>
  <si>
    <t>　変　更　収　支　予　算　書</t>
  </si>
  <si>
    <t>既定予算額</t>
  </si>
  <si>
    <t>既定予算額</t>
  </si>
  <si>
    <t>増　減　額</t>
  </si>
  <si>
    <t>変　更　額</t>
  </si>
  <si>
    <t>内　　　容</t>
  </si>
  <si>
    <t>備　　　考</t>
  </si>
  <si>
    <t>事　業　費　①＋②</t>
  </si>
  <si>
    <t>総助成対象経費の</t>
  </si>
  <si>
    <t>以内</t>
  </si>
  <si>
    <t>上限額</t>
  </si>
  <si>
    <t>下限額</t>
  </si>
  <si>
    <t>助成率</t>
  </si>
  <si>
    <t>目的を達成するために必要な額</t>
  </si>
  <si>
    <t>助成対象区分</t>
  </si>
  <si>
    <t>（単位：円）</t>
  </si>
  <si>
    <t>※1　助成対象経費の基準等を確認</t>
  </si>
  <si>
    <t>※2　助成対象経費以外の経費</t>
  </si>
  <si>
    <r>
      <t>基金助成可能額</t>
    </r>
    <r>
      <rPr>
        <sz val="6"/>
        <rFont val="ＭＳ 明朝"/>
        <family val="1"/>
      </rPr>
      <t>（※3）</t>
    </r>
  </si>
  <si>
    <t>助成対象事業名</t>
  </si>
  <si>
    <t>スポーツ・レクリエーション指導者の養成・確保と充実に対する事業への助成</t>
  </si>
  <si>
    <t>スポーツ・レクリエーション指導者養成事業</t>
  </si>
  <si>
    <t>生涯スポーツの振興に対する事業への助成</t>
  </si>
  <si>
    <t>スポーツを通した人づくり事業　
子どものスポーツ環境に関する事業</t>
  </si>
  <si>
    <t>スポーツを通した人づくり事業　
成人のスポーツ環境に関する事業</t>
  </si>
  <si>
    <t>スポーツを通した人づくり事業　
障がい者のスポーツ環境に関する事業</t>
  </si>
  <si>
    <t>スポーツを通した人づくり事業　
高齢者のスポーツ環境に関する事業</t>
  </si>
  <si>
    <t>スポーツを通した地域づくり事業　
地域活性化等に関する事業</t>
  </si>
  <si>
    <t>スポーツを通した地域づくり事業　
交流人口拡大に関する事業</t>
  </si>
  <si>
    <t>スポーツ施設の整備と活用に対する事業への助成</t>
  </si>
  <si>
    <t>スポーツ相談・啓発・情報提供事業</t>
  </si>
  <si>
    <t>その他基金の目的を達成するために必要な事業への助成</t>
  </si>
  <si>
    <t>団体名</t>
  </si>
  <si>
    <t>助成率</t>
  </si>
  <si>
    <t>　※3　助成対象経費の変更額合計（総助成対象経費）に助成率を乗じて得た額
　　　（千円未満切り捨て）又は、助成金交付決定額。</t>
  </si>
  <si>
    <t>助　成　対　象　経　費　内　訳　書</t>
  </si>
  <si>
    <t>科　　目</t>
  </si>
  <si>
    <t>内　　容</t>
  </si>
  <si>
    <t>根拠書類</t>
  </si>
  <si>
    <t>内　　訳</t>
  </si>
  <si>
    <t>小　　計</t>
  </si>
  <si>
    <t>合　　計</t>
  </si>
  <si>
    <t>(例)旅費</t>
  </si>
  <si>
    <t>(例)指導者の鉄道及びバス運賃</t>
  </si>
  <si>
    <t>円</t>
  </si>
  <si>
    <t>×</t>
  </si>
  <si>
    <t>（往復）</t>
  </si>
  <si>
    <t>回</t>
  </si>
  <si>
    <t>助成対象経費合計</t>
  </si>
  <si>
    <t>提出済</t>
  </si>
  <si>
    <t>賃金</t>
  </si>
  <si>
    <t>謝金</t>
  </si>
  <si>
    <t>旅費</t>
  </si>
  <si>
    <t>通信運搬費</t>
  </si>
  <si>
    <t>印刷製本費</t>
  </si>
  <si>
    <t>団　体　名</t>
  </si>
  <si>
    <t>総事業費</t>
  </si>
  <si>
    <t>総助成対象経費</t>
  </si>
  <si>
    <t>４月</t>
  </si>
  <si>
    <t>７月</t>
  </si>
  <si>
    <t>８月</t>
  </si>
  <si>
    <t>９月</t>
  </si>
  <si>
    <t>１０月</t>
  </si>
  <si>
    <t>１１月</t>
  </si>
  <si>
    <t>翌年度
４・５月</t>
  </si>
  <si>
    <t>※1　精算払＝事業完了後（助成金確定後）の振込</t>
  </si>
  <si>
    <t>※2　概算払＝事業実施中又は事業開始前の振込</t>
  </si>
  <si>
    <r>
      <t>精算払</t>
    </r>
    <r>
      <rPr>
        <sz val="6"/>
        <rFont val="ＭＳ 明朝"/>
        <family val="1"/>
      </rPr>
      <t>(※1)</t>
    </r>
  </si>
  <si>
    <r>
      <t>概算払</t>
    </r>
    <r>
      <rPr>
        <sz val="6"/>
        <rFont val="ＭＳ 明朝"/>
        <family val="1"/>
      </rPr>
      <t>(※2)</t>
    </r>
  </si>
  <si>
    <t>５月</t>
  </si>
  <si>
    <t>６月</t>
  </si>
  <si>
    <t>支出済額</t>
  </si>
  <si>
    <t>支出未済額</t>
  </si>
  <si>
    <t>計</t>
  </si>
  <si>
    <t>１月</t>
  </si>
  <si>
    <t>収入済額</t>
  </si>
  <si>
    <t>収入未済額</t>
  </si>
  <si>
    <t>使用料及び賃借料</t>
  </si>
  <si>
    <t>変更収支予算書</t>
  </si>
  <si>
    <t>変　更　資　金　計　画　書</t>
  </si>
  <si>
    <t>参加者負担金</t>
  </si>
  <si>
    <t>なし（限度額内）</t>
  </si>
  <si>
    <t>円/日</t>
  </si>
  <si>
    <t>×</t>
  </si>
  <si>
    <t>事務局員人件費（６月～１０月まで１名雇用）</t>
  </si>
  <si>
    <t>回/月</t>
  </si>
  <si>
    <t>ヶ月</t>
  </si>
  <si>
    <t>補助員謝金</t>
  </si>
  <si>
    <t>名</t>
  </si>
  <si>
    <t>指導者旅費①</t>
  </si>
  <si>
    <t>指導者旅費③</t>
  </si>
  <si>
    <t>指導者旅費⑤</t>
  </si>
  <si>
    <t>あづま総合体育館使用料</t>
  </si>
  <si>
    <t>円/時間</t>
  </si>
  <si>
    <t>時間</t>
  </si>
  <si>
    <t>消耗品</t>
  </si>
  <si>
    <t>○○ボール購入代</t>
  </si>
  <si>
    <t>円/個</t>
  </si>
  <si>
    <t>個</t>
  </si>
  <si>
    <t>通</t>
  </si>
  <si>
    <t>その他根拠となる書類</t>
  </si>
  <si>
    <t>開催要項印刷費</t>
  </si>
  <si>
    <t>枚</t>
  </si>
  <si>
    <t>ポスター印刷費</t>
  </si>
  <si>
    <t>役務費</t>
  </si>
  <si>
    <t>イベント保険料</t>
  </si>
  <si>
    <t>【参考様式】※指定様式ではありません。</t>
  </si>
  <si>
    <t>助　成　対　象　経　費　根　拠　書　類　　</t>
  </si>
  <si>
    <t>金　　額</t>
  </si>
  <si>
    <t>助　成　対　象　経　費　根　拠　書　類</t>
  </si>
  <si>
    <t>選択枠</t>
  </si>
  <si>
    <t>より</t>
  </si>
  <si>
    <t>変　更　額</t>
  </si>
  <si>
    <t>6月</t>
  </si>
  <si>
    <t>１２月</t>
  </si>
  <si>
    <t>（注）概算払を希望する場合は、下記の期日までに「助成金概算払請求書（様式第９号）」を提出する必要があります。</t>
  </si>
  <si>
    <t>区　　分</t>
  </si>
  <si>
    <t>第　１　期</t>
  </si>
  <si>
    <t>第　２　期</t>
  </si>
  <si>
    <t>第　３　期</t>
  </si>
  <si>
    <t>基金助成金振込日</t>
  </si>
  <si>
    <t>① 助　成　対　象　経　費</t>
  </si>
  <si>
    <t>使用料及び賃借料</t>
  </si>
  <si>
    <t>①＋②事業費合計</t>
  </si>
  <si>
    <t xml:space="preserve"> </t>
  </si>
  <si>
    <t>２月</t>
  </si>
  <si>
    <t>３月</t>
  </si>
  <si>
    <t>助成金変更予算額</t>
  </si>
  <si>
    <t>助成金概算払請求書
提出期間</t>
  </si>
  <si>
    <t>合　　　　計</t>
  </si>
  <si>
    <t>助成金交付決定額</t>
  </si>
  <si>
    <t>×</t>
  </si>
  <si>
    <t>事業名</t>
  </si>
  <si>
    <t xml:space="preserve"> </t>
  </si>
  <si>
    <t>×</t>
  </si>
  <si>
    <t>指導者旅費②</t>
  </si>
  <si>
    <t>指導者旅費④</t>
  </si>
  <si>
    <t>ふくしまスポーツキッズ活動支援事業</t>
  </si>
  <si>
    <t>(公財)福島県スポーツ振興基金助成金</t>
  </si>
  <si>
    <t>（　記入例　）</t>
  </si>
  <si>
    <t>（　例　）</t>
  </si>
  <si>
    <r>
      <t>※変更のある経費は</t>
    </r>
    <r>
      <rPr>
        <b/>
        <sz val="11"/>
        <color indexed="10"/>
        <rFont val="ＭＳ 明朝"/>
        <family val="1"/>
      </rPr>
      <t>赤字</t>
    </r>
    <r>
      <rPr>
        <b/>
        <sz val="11"/>
        <rFont val="ＭＳ 明朝"/>
        <family val="1"/>
      </rPr>
      <t>で記入してください</t>
    </r>
  </si>
  <si>
    <t>開催要項発送郵便代</t>
  </si>
  <si>
    <r>
      <t>基金助成可能額</t>
    </r>
    <r>
      <rPr>
        <b/>
        <sz val="6"/>
        <rFont val="ＭＳ 明朝"/>
        <family val="1"/>
      </rPr>
      <t>（※3）</t>
    </r>
  </si>
  <si>
    <r>
      <t>①　助成対象経費</t>
    </r>
    <r>
      <rPr>
        <b/>
        <sz val="8"/>
        <rFont val="ＭＳ 明朝"/>
        <family val="1"/>
      </rPr>
      <t>（※1）</t>
    </r>
  </si>
  <si>
    <r>
      <t>②　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8"/>
        <rFont val="ＭＳ 明朝"/>
        <family val="1"/>
      </rPr>
      <t>（※2）</t>
    </r>
  </si>
  <si>
    <r>
      <t>内容</t>
    </r>
    <r>
      <rPr>
        <sz val="8"/>
        <rFont val="ＭＳ 明朝"/>
        <family val="1"/>
      </rPr>
      <t>（②助成対象</t>
    </r>
    <r>
      <rPr>
        <b/>
        <sz val="8"/>
        <rFont val="ＭＳ 明朝"/>
        <family val="1"/>
      </rPr>
      <t>外</t>
    </r>
    <r>
      <rPr>
        <sz val="8"/>
        <rFont val="ＭＳ 明朝"/>
        <family val="1"/>
      </rPr>
      <t>経費の内容）</t>
    </r>
  </si>
  <si>
    <r>
      <t>②　助　成　対　象　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　経　費</t>
    </r>
  </si>
  <si>
    <r>
      <t>①　助成対象経費</t>
    </r>
    <r>
      <rPr>
        <b/>
        <sz val="6"/>
        <rFont val="ＭＳ 明朝"/>
        <family val="1"/>
      </rPr>
      <t>（※1）</t>
    </r>
  </si>
  <si>
    <r>
      <t>②　助成対象</t>
    </r>
    <r>
      <rPr>
        <b/>
        <sz val="10"/>
        <rFont val="ＭＳ 明朝"/>
        <family val="1"/>
      </rPr>
      <t>外</t>
    </r>
    <r>
      <rPr>
        <sz val="10"/>
        <rFont val="ＭＳ 明朝"/>
        <family val="1"/>
      </rPr>
      <t>経費</t>
    </r>
    <r>
      <rPr>
        <sz val="6"/>
        <rFont val="ＭＳ 明朝"/>
        <family val="1"/>
      </rPr>
      <t>（※2）</t>
    </r>
  </si>
  <si>
    <t>福島○○○○○クラブ</t>
  </si>
  <si>
    <t>親子でわくわくスポーツ体験教室</t>
  </si>
  <si>
    <t>参加料300円×15名（30名から15名に変更）</t>
  </si>
  <si>
    <t>①体操指導者謝金</t>
  </si>
  <si>
    <t>②クライミング指導者謝金</t>
  </si>
  <si>
    <t>③ダンス指導者謝金</t>
  </si>
  <si>
    <t>④ソフトボール指導者謝金</t>
  </si>
  <si>
    <t>⑤ゴールボール指導者謝金</t>
  </si>
  <si>
    <t>参加景品代300円×15名分（30名から15名に変更）</t>
  </si>
  <si>
    <t>開催要項発送料</t>
  </si>
  <si>
    <t>令和元年６月</t>
  </si>
  <si>
    <t>令和元年９月</t>
  </si>
  <si>
    <t>令和２年１月</t>
  </si>
  <si>
    <t>令和元年4月2日～令和元年5月31日</t>
  </si>
  <si>
    <t>令和元年7月2日～令和元年8月31日</t>
  </si>
  <si>
    <t>令和元年11月1日～令和元年12月31日</t>
  </si>
  <si>
    <t>スポーツボランティア支援事業</t>
  </si>
  <si>
    <t>総合型地域SC（スポーツクラブ）支援事業</t>
  </si>
  <si>
    <t>400,000円</t>
  </si>
  <si>
    <t>広域スポーツセンター支援事業</t>
  </si>
  <si>
    <t>障がい者スポーツ地域連携事業</t>
  </si>
  <si>
    <t>別紙１（様式第5号添付）</t>
  </si>
  <si>
    <t>別紙１－１（様式第5号添付）</t>
  </si>
  <si>
    <t>別紙２（様式第5号添付）</t>
  </si>
  <si>
    <t>令和４年</t>
  </si>
  <si>
    <t>地域スポーツ活動再開支援事業</t>
  </si>
  <si>
    <t>最大５万円</t>
  </si>
  <si>
    <t>ふくしまレクリエーションフェスタ支援事業</t>
  </si>
  <si>
    <t>子どものスポーツ環境に関する事業(通年開催事業）</t>
  </si>
  <si>
    <t>子どものスポーツ環境に関する事業（単発開催事業）</t>
  </si>
  <si>
    <t>成人のスポーツ環境に関する事業（通年開催事業）</t>
  </si>
  <si>
    <t>成人のスポーツ環境に関する事業（単発開催事業）</t>
  </si>
  <si>
    <t>10月</t>
  </si>
  <si>
    <t xml:space="preserve"> 令和○年</t>
  </si>
  <si>
    <t>令和○年</t>
  </si>
  <si>
    <t>令和４年６月</t>
  </si>
  <si>
    <t>交付決定日～令和４年5月31日</t>
  </si>
  <si>
    <t>令和４年7月1日～令和４年8月31日</t>
  </si>
  <si>
    <t>令和４年９月</t>
  </si>
  <si>
    <t>令和４年11月1日～令和４年12月31日</t>
  </si>
  <si>
    <t>令和５年１月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</si>
</sst>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.00&quot;円&quot;"/>
    <numFmt numFmtId="178" formatCode="#,###&quot;円&quot;"/>
    <numFmt numFmtId="179" formatCode="[DBNum3][$-411]0"/>
    <numFmt numFmtId="180" formatCode="[DBNum3][$-411]ggge&quot;年&quot;m&quot;月&quot;d&quot;日&quot;"/>
    <numFmt numFmtId="181" formatCode="#,##0&quot;円&quot;"/>
    <numFmt numFmtId="182" formatCode="?/5"/>
    <numFmt numFmtId="183" formatCode="General&quot;年&quot;"/>
    <numFmt numFmtId="184" formatCode="#,##0.0"/>
    <numFmt numFmtId="185" formatCode="#,##0.000"/>
    <numFmt numFmtId="186" formatCode="#,##0.0000"/>
    <numFmt numFmtId="187" formatCode="0_);[Red]\(0\)"/>
    <numFmt numFmtId="188" formatCode="&quot;¥&quot;#,##0_);[Red]\(&quot;¥&quot;#,##0\)"/>
    <numFmt numFmtId="189" formatCode="&quot;¥&quot;#,##0.0_);[Red]\(&quot;¥&quot;#,##0.0\)"/>
    <numFmt numFmtId="190" formatCode="0.0_);[Red]\(0.0\)"/>
    <numFmt numFmtId="191" formatCode="0.00_);[Red]\(0.00\)"/>
    <numFmt numFmtId="192" formatCode="0.00_ "/>
    <numFmt numFmtId="193" formatCode="0.000_);[Red]\(0.000\)"/>
    <numFmt numFmtId="194" formatCode="#,##0_ ;[Red]\-#,##0\ "/>
    <numFmt numFmtId="195" formatCode="#,##0_);[Red]\(#,##0\)"/>
    <numFmt numFmtId="196" formatCode="#,##0;[Red]\-#,##0&quot;円&quot;"/>
    <numFmt numFmtId="197" formatCode="#,##0,"/>
    <numFmt numFmtId="198" formatCode="#,##0&quot;回&quot;"/>
    <numFmt numFmtId="199" formatCode="#,##0&quot;回&quot;&quot;=&quot;"/>
    <numFmt numFmtId="200" formatCode="#,##0&quot;回×&quot;"/>
    <numFmt numFmtId="201" formatCode="#,##0&quot;（往復）&quot;"/>
    <numFmt numFmtId="202" formatCode="&quot;&lt;例&gt;&quot;#,##0&quot;円&quot;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&quot;円×&quot;"/>
    <numFmt numFmtId="208" formatCode="#,##0&quot;時間&quot;"/>
    <numFmt numFmtId="209" formatCode="#,##0&quot;時間=&quot;"/>
    <numFmt numFmtId="210" formatCode="#,##0&quot;時間×&quot;"/>
    <numFmt numFmtId="211" formatCode="#,##0&quot;回=&quot;"/>
    <numFmt numFmtId="212" formatCode="#,##0&quot;個&quot;"/>
    <numFmt numFmtId="213" formatCode="#,##0&quot;通&quot;"/>
    <numFmt numFmtId="214" formatCode="#,##0&quot;名×&quot;"/>
    <numFmt numFmtId="215" formatCode="#,##0&quot;円/時間×&quot;"/>
    <numFmt numFmtId="216" formatCode="0;_頀"/>
  </numFmts>
  <fonts count="6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b/>
      <sz val="10"/>
      <name val="HGSｺﾞｼｯｸM"/>
      <family val="3"/>
    </font>
    <font>
      <sz val="6"/>
      <name val="ＭＳ 明朝"/>
      <family val="1"/>
    </font>
    <font>
      <b/>
      <sz val="9"/>
      <color indexed="10"/>
      <name val="ＭＳ Ｐゴシック"/>
      <family val="3"/>
    </font>
    <font>
      <sz val="10"/>
      <name val="HGSｺﾞｼｯｸM"/>
      <family val="3"/>
    </font>
    <font>
      <sz val="10"/>
      <color indexed="10"/>
      <name val="ＭＳ 明朝"/>
      <family val="1"/>
    </font>
    <font>
      <b/>
      <sz val="9"/>
      <color indexed="12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9"/>
      <color indexed="10"/>
      <name val="ＭＳ 明朝"/>
      <family val="1"/>
    </font>
    <font>
      <b/>
      <sz val="9"/>
      <color indexed="57"/>
      <name val="ＭＳ Ｐゴシック"/>
      <family val="3"/>
    </font>
    <font>
      <b/>
      <sz val="10"/>
      <color indexed="10"/>
      <name val="ＭＳ Ｐゴシック"/>
      <family val="3"/>
    </font>
    <font>
      <b/>
      <sz val="9"/>
      <name val="ＭＳ 明朝"/>
      <family val="1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0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b/>
      <sz val="8"/>
      <name val="ＭＳ 明朝"/>
      <family val="1"/>
    </font>
    <font>
      <b/>
      <sz val="11"/>
      <color indexed="10"/>
      <name val="ＭＳ Ｐゴシック"/>
      <family val="3"/>
    </font>
    <font>
      <b/>
      <sz val="6"/>
      <name val="ＭＳ 明朝"/>
      <family val="1"/>
    </font>
    <font>
      <u val="single"/>
      <sz val="11"/>
      <color indexed="20"/>
      <name val="ＭＳ Ｐゴシック"/>
      <family val="3"/>
    </font>
    <font>
      <b/>
      <sz val="8"/>
      <color indexed="10"/>
      <name val="ＭＳ 明朝"/>
      <family val="1"/>
    </font>
    <font>
      <b/>
      <sz val="9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Meiryo UI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72"/>
      <color indexed="22"/>
      <name val="ＭＳ Ｐゴシック"/>
      <family val="3"/>
    </font>
    <font>
      <sz val="22"/>
      <color indexed="8"/>
      <name val="ＭＳ Ｐゴシック"/>
      <family val="3"/>
    </font>
    <font>
      <b/>
      <u val="single"/>
      <sz val="22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theme="11"/>
      <name val="ＭＳ Ｐゴシック"/>
      <family val="3"/>
    </font>
    <font>
      <b/>
      <sz val="8"/>
      <color rgb="FFFF0000"/>
      <name val="ＭＳ 明朝"/>
      <family val="1"/>
    </font>
    <font>
      <b/>
      <sz val="9"/>
      <color rgb="FFFF0000"/>
      <name val="ＭＳ 明朝"/>
      <family val="1"/>
    </font>
    <font>
      <sz val="10"/>
      <color rgb="FFFF0000"/>
      <name val="ＭＳ 明朝"/>
      <family val="1"/>
    </font>
    <font>
      <b/>
      <sz val="14"/>
      <color rgb="FFFF0000"/>
      <name val="ＭＳ 明朝"/>
      <family val="1"/>
    </font>
    <font>
      <b/>
      <sz val="11"/>
      <color rgb="FFFF0000"/>
      <name val="ＭＳ 明朝"/>
      <family val="1"/>
    </font>
    <font>
      <b/>
      <sz val="8"/>
      <name val="ＭＳ Ｐゴシック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47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hair"/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602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distributed" vertical="center" indent="1"/>
    </xf>
    <xf numFmtId="176" fontId="2" fillId="24" borderId="0" xfId="0" applyNumberFormat="1" applyFont="1" applyFill="1" applyAlignment="1">
      <alignment vertical="center"/>
    </xf>
    <xf numFmtId="0" fontId="2" fillId="24" borderId="0" xfId="0" applyFont="1" applyFill="1" applyBorder="1" applyAlignment="1">
      <alignment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distributed" vertical="center" indent="1"/>
    </xf>
    <xf numFmtId="38" fontId="2" fillId="24" borderId="0" xfId="49" applyFont="1" applyFill="1" applyBorder="1" applyAlignment="1">
      <alignment vertical="center"/>
    </xf>
    <xf numFmtId="0" fontId="2" fillId="24" borderId="0" xfId="0" applyFont="1" applyFill="1" applyAlignment="1">
      <alignment vertical="center"/>
    </xf>
    <xf numFmtId="0" fontId="3" fillId="24" borderId="0" xfId="0" applyFont="1" applyFill="1" applyBorder="1" applyAlignment="1">
      <alignment horizontal="center" vertical="center" wrapText="1"/>
    </xf>
    <xf numFmtId="38" fontId="2" fillId="24" borderId="11" xfId="49" applyFont="1" applyFill="1" applyBorder="1" applyAlignment="1">
      <alignment horizontal="right" vertical="center" shrinkToFit="1"/>
    </xf>
    <xf numFmtId="38" fontId="2" fillId="24" borderId="12" xfId="49" applyFont="1" applyFill="1" applyBorder="1" applyAlignment="1">
      <alignment horizontal="right" vertical="center" shrinkToFit="1"/>
    </xf>
    <xf numFmtId="0" fontId="4" fillId="24" borderId="13" xfId="0" applyFont="1" applyFill="1" applyBorder="1" applyAlignment="1">
      <alignment horizontal="left" vertical="center" shrinkToFit="1"/>
    </xf>
    <xf numFmtId="0" fontId="4" fillId="24" borderId="0" xfId="0" applyFont="1" applyFill="1" applyAlignment="1">
      <alignment horizontal="left" vertical="center"/>
    </xf>
    <xf numFmtId="0" fontId="4" fillId="24" borderId="0" xfId="0" applyFont="1" applyFill="1" applyBorder="1" applyAlignment="1">
      <alignment horizontal="left"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center" vertical="center"/>
    </xf>
    <xf numFmtId="38" fontId="2" fillId="24" borderId="15" xfId="49" applyFont="1" applyFill="1" applyBorder="1" applyAlignment="1">
      <alignment horizontal="right" vertical="center" shrinkToFit="1"/>
    </xf>
    <xf numFmtId="38" fontId="2" fillId="0" borderId="14" xfId="49" applyFont="1" applyFill="1" applyBorder="1" applyAlignment="1">
      <alignment horizontal="right" vertical="center" shrinkToFit="1"/>
    </xf>
    <xf numFmtId="38" fontId="2" fillId="0" borderId="16" xfId="49" applyFont="1" applyFill="1" applyBorder="1" applyAlignment="1">
      <alignment horizontal="right" vertical="center" shrinkToFit="1"/>
    </xf>
    <xf numFmtId="38" fontId="2" fillId="0" borderId="10" xfId="49" applyFont="1" applyFill="1" applyBorder="1" applyAlignment="1">
      <alignment horizontal="right" vertical="center" shrinkToFit="1"/>
    </xf>
    <xf numFmtId="38" fontId="2" fillId="0" borderId="17" xfId="49" applyFont="1" applyFill="1" applyBorder="1" applyAlignment="1">
      <alignment horizontal="right" vertical="center" shrinkToFit="1"/>
    </xf>
    <xf numFmtId="38" fontId="2" fillId="24" borderId="0" xfId="49" applyFont="1" applyFill="1" applyBorder="1" applyAlignment="1">
      <alignment horizontal="right" vertical="center" shrinkToFit="1"/>
    </xf>
    <xf numFmtId="38" fontId="2" fillId="24" borderId="18" xfId="49" applyFont="1" applyFill="1" applyBorder="1" applyAlignment="1">
      <alignment horizontal="right" vertical="center" shrinkToFit="1"/>
    </xf>
    <xf numFmtId="38" fontId="2" fillId="24" borderId="0" xfId="49" applyFont="1" applyFill="1" applyBorder="1" applyAlignment="1">
      <alignment horizontal="right" vertical="center"/>
    </xf>
    <xf numFmtId="0" fontId="25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left" vertical="center" wrapText="1" shrinkToFit="1"/>
    </xf>
    <xf numFmtId="0" fontId="26" fillId="24" borderId="0" xfId="0" applyFont="1" applyFill="1" applyAlignment="1">
      <alignment vertical="center"/>
    </xf>
    <xf numFmtId="0" fontId="2" fillId="24" borderId="19" xfId="0" applyFont="1" applyFill="1" applyBorder="1" applyAlignment="1">
      <alignment horizontal="center" vertical="center" shrinkToFit="1"/>
    </xf>
    <xf numFmtId="0" fontId="2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20" xfId="0" applyFont="1" applyFill="1" applyBorder="1" applyAlignment="1">
      <alignment horizontal="center" vertical="center" shrinkToFit="1"/>
    </xf>
    <xf numFmtId="38" fontId="2" fillId="22" borderId="14" xfId="49" applyFont="1" applyFill="1" applyBorder="1" applyAlignment="1" applyProtection="1">
      <alignment horizontal="right" vertical="center" shrinkToFit="1"/>
      <protection locked="0"/>
    </xf>
    <xf numFmtId="38" fontId="2" fillId="22" borderId="21" xfId="49" applyFont="1" applyFill="1" applyBorder="1" applyAlignment="1" applyProtection="1">
      <alignment horizontal="right" vertical="center" shrinkToFit="1"/>
      <protection locked="0"/>
    </xf>
    <xf numFmtId="38" fontId="2" fillId="22" borderId="13" xfId="49" applyFont="1" applyFill="1" applyBorder="1" applyAlignment="1" applyProtection="1">
      <alignment horizontal="right" vertical="center" shrinkToFit="1"/>
      <protection locked="0"/>
    </xf>
    <xf numFmtId="38" fontId="2" fillId="22" borderId="17" xfId="49" applyFont="1" applyFill="1" applyBorder="1" applyAlignment="1" applyProtection="1">
      <alignment horizontal="right" vertical="center" shrinkToFit="1"/>
      <protection locked="0"/>
    </xf>
    <xf numFmtId="0" fontId="2" fillId="24" borderId="16" xfId="0" applyFont="1" applyFill="1" applyBorder="1" applyAlignment="1">
      <alignment vertical="center" shrinkToFit="1"/>
    </xf>
    <xf numFmtId="0" fontId="2" fillId="24" borderId="22" xfId="0" applyFont="1" applyFill="1" applyBorder="1" applyAlignment="1">
      <alignment vertical="center" shrinkToFit="1"/>
    </xf>
    <xf numFmtId="0" fontId="2" fillId="0" borderId="22" xfId="0" applyFont="1" applyBorder="1" applyAlignment="1">
      <alignment horizontal="center" vertical="center"/>
    </xf>
    <xf numFmtId="38" fontId="2" fillId="0" borderId="22" xfId="49" applyFont="1" applyBorder="1" applyAlignment="1">
      <alignment horizontal="right" vertical="center" shrinkToFit="1"/>
    </xf>
    <xf numFmtId="38" fontId="2" fillId="22" borderId="16" xfId="49" applyFont="1" applyFill="1" applyBorder="1" applyAlignment="1" applyProtection="1">
      <alignment horizontal="right" vertical="center" shrinkToFit="1"/>
      <protection locked="0"/>
    </xf>
    <xf numFmtId="0" fontId="29" fillId="23" borderId="0" xfId="61" applyFont="1" applyFill="1" applyAlignment="1">
      <alignment horizontal="center" vertical="center" wrapText="1" shrinkToFit="1"/>
      <protection/>
    </xf>
    <xf numFmtId="0" fontId="29" fillId="23" borderId="14" xfId="61" applyFont="1" applyFill="1" applyBorder="1" applyAlignment="1">
      <alignment horizontal="center" vertical="center" wrapText="1" shrinkToFit="1"/>
      <protection/>
    </xf>
    <xf numFmtId="0" fontId="29" fillId="23" borderId="0" xfId="61" applyFont="1" applyFill="1" applyAlignment="1">
      <alignment vertical="center" wrapText="1" shrinkToFit="1"/>
      <protection/>
    </xf>
    <xf numFmtId="0" fontId="29" fillId="24" borderId="0" xfId="61" applyFont="1" applyFill="1" applyAlignment="1">
      <alignment vertical="center" wrapText="1" shrinkToFit="1"/>
      <protection/>
    </xf>
    <xf numFmtId="0" fontId="29" fillId="24" borderId="14" xfId="61" applyFont="1" applyFill="1" applyBorder="1" applyAlignment="1">
      <alignment vertical="center" wrapText="1" shrinkToFit="1"/>
      <protection/>
    </xf>
    <xf numFmtId="0" fontId="29" fillId="24" borderId="0" xfId="61" applyFont="1" applyFill="1" applyAlignment="1">
      <alignment horizontal="center" vertical="center" wrapText="1" shrinkToFit="1"/>
      <protection/>
    </xf>
    <xf numFmtId="0" fontId="29" fillId="24" borderId="14" xfId="61" applyFont="1" applyFill="1" applyBorder="1" applyAlignment="1">
      <alignment horizontal="left" vertical="center" wrapText="1" shrinkToFit="1"/>
      <protection/>
    </xf>
    <xf numFmtId="0" fontId="29" fillId="24" borderId="16" xfId="61" applyFont="1" applyFill="1" applyBorder="1" applyAlignment="1">
      <alignment horizontal="center" vertical="center" wrapText="1" shrinkToFit="1"/>
      <protection/>
    </xf>
    <xf numFmtId="12" fontId="29" fillId="24" borderId="16" xfId="61" applyNumberFormat="1" applyFont="1" applyFill="1" applyBorder="1" applyAlignment="1">
      <alignment horizontal="center" vertical="center" wrapText="1" shrinkToFit="1"/>
      <protection/>
    </xf>
    <xf numFmtId="12" fontId="29" fillId="24" borderId="16" xfId="61" applyNumberFormat="1" applyFont="1" applyFill="1" applyBorder="1" applyAlignment="1">
      <alignment vertical="center" wrapText="1" shrinkToFit="1"/>
      <protection/>
    </xf>
    <xf numFmtId="181" fontId="29" fillId="24" borderId="14" xfId="61" applyNumberFormat="1" applyFont="1" applyFill="1" applyBorder="1" applyAlignment="1">
      <alignment vertical="center" wrapText="1" shrinkToFit="1"/>
      <protection/>
    </xf>
    <xf numFmtId="12" fontId="29" fillId="24" borderId="0" xfId="61" applyNumberFormat="1" applyFont="1" applyFill="1" applyAlignment="1">
      <alignment horizontal="center" vertical="center" wrapText="1" shrinkToFit="1"/>
      <protection/>
    </xf>
    <xf numFmtId="12" fontId="29" fillId="24" borderId="0" xfId="61" applyNumberFormat="1" applyFont="1" applyFill="1" applyAlignment="1">
      <alignment vertical="center" wrapText="1" shrinkToFit="1"/>
      <protection/>
    </xf>
    <xf numFmtId="182" fontId="29" fillId="24" borderId="16" xfId="61" applyNumberFormat="1" applyFont="1" applyFill="1" applyBorder="1" applyAlignment="1">
      <alignment horizontal="center" vertical="center" wrapText="1" shrinkToFit="1"/>
      <protection/>
    </xf>
    <xf numFmtId="181" fontId="29" fillId="24" borderId="14" xfId="61" applyNumberFormat="1" applyFont="1" applyFill="1" applyBorder="1" applyAlignment="1">
      <alignment horizontal="center" vertical="center" wrapText="1" shrinkToFit="1"/>
      <protection/>
    </xf>
    <xf numFmtId="182" fontId="29" fillId="24" borderId="0" xfId="61" applyNumberFormat="1" applyFont="1" applyFill="1" applyAlignment="1">
      <alignment horizontal="center" vertical="center" wrapText="1" shrinkToFit="1"/>
      <protection/>
    </xf>
    <xf numFmtId="0" fontId="2" fillId="24" borderId="0" xfId="62" applyFont="1" applyFill="1" applyAlignment="1" applyProtection="1">
      <alignment vertical="center" shrinkToFit="1"/>
      <protection/>
    </xf>
    <xf numFmtId="38" fontId="2" fillId="24" borderId="0" xfId="49" applyFont="1" applyFill="1" applyAlignment="1" applyProtection="1">
      <alignment vertical="center" shrinkToFit="1"/>
      <protection/>
    </xf>
    <xf numFmtId="0" fontId="2" fillId="0" borderId="0" xfId="62" applyFont="1" applyFill="1" applyAlignment="1" applyProtection="1">
      <alignment vertical="center" shrinkToFit="1"/>
      <protection/>
    </xf>
    <xf numFmtId="0" fontId="2" fillId="24" borderId="0" xfId="62" applyFont="1" applyFill="1" applyAlignment="1" applyProtection="1">
      <alignment horizontal="center" vertical="center" shrinkToFit="1"/>
      <protection/>
    </xf>
    <xf numFmtId="0" fontId="2" fillId="24" borderId="14" xfId="62" applyFont="1" applyFill="1" applyBorder="1" applyAlignment="1" applyProtection="1">
      <alignment horizontal="center" vertical="center" shrinkToFit="1"/>
      <protection/>
    </xf>
    <xf numFmtId="0" fontId="2" fillId="24" borderId="10" xfId="62" applyFont="1" applyFill="1" applyBorder="1" applyAlignment="1" applyProtection="1">
      <alignment horizontal="center" vertical="center" shrinkToFit="1"/>
      <protection/>
    </xf>
    <xf numFmtId="38" fontId="2" fillId="24" borderId="23" xfId="49" applyFont="1" applyFill="1" applyBorder="1" applyAlignment="1" applyProtection="1">
      <alignment horizontal="center" vertical="center" shrinkToFit="1"/>
      <protection/>
    </xf>
    <xf numFmtId="0" fontId="2" fillId="0" borderId="0" xfId="62" applyFont="1" applyFill="1" applyAlignment="1" applyProtection="1">
      <alignment horizontal="center" vertical="center" shrinkToFit="1"/>
      <protection/>
    </xf>
    <xf numFmtId="0" fontId="30" fillId="24" borderId="10" xfId="62" applyFont="1" applyFill="1" applyBorder="1" applyAlignment="1" applyProtection="1">
      <alignment horizontal="distributed" vertical="center" indent="1" shrinkToFit="1"/>
      <protection/>
    </xf>
    <xf numFmtId="0" fontId="30" fillId="24" borderId="14" xfId="62" applyFont="1" applyFill="1" applyBorder="1" applyAlignment="1" applyProtection="1">
      <alignment horizontal="left" vertical="center" shrinkToFit="1"/>
      <protection/>
    </xf>
    <xf numFmtId="0" fontId="30" fillId="24" borderId="14" xfId="62" applyFont="1" applyFill="1" applyBorder="1" applyAlignment="1" applyProtection="1">
      <alignment vertical="center" shrinkToFit="1"/>
      <protection/>
    </xf>
    <xf numFmtId="38" fontId="30" fillId="24" borderId="10" xfId="49" applyFont="1" applyFill="1" applyBorder="1" applyAlignment="1" applyProtection="1">
      <alignment vertical="center" shrinkToFit="1"/>
      <protection/>
    </xf>
    <xf numFmtId="0" fontId="30" fillId="24" borderId="16" xfId="62" applyFont="1" applyFill="1" applyBorder="1" applyAlignment="1" applyProtection="1">
      <alignment horizontal="left" vertical="center" shrinkToFit="1"/>
      <protection/>
    </xf>
    <xf numFmtId="0" fontId="30" fillId="24" borderId="16" xfId="62" applyFont="1" applyFill="1" applyBorder="1" applyAlignment="1" applyProtection="1">
      <alignment horizontal="center" vertical="center" shrinkToFit="1"/>
      <protection/>
    </xf>
    <xf numFmtId="38" fontId="30" fillId="24" borderId="16" xfId="49" applyFont="1" applyFill="1" applyBorder="1" applyAlignment="1" applyProtection="1">
      <alignment vertical="center" shrinkToFit="1"/>
      <protection/>
    </xf>
    <xf numFmtId="0" fontId="30" fillId="24" borderId="22" xfId="62" applyFont="1" applyFill="1" applyBorder="1" applyAlignment="1" applyProtection="1">
      <alignment vertical="center" shrinkToFit="1"/>
      <protection/>
    </xf>
    <xf numFmtId="202" fontId="30" fillId="24" borderId="16" xfId="49" applyNumberFormat="1" applyFont="1" applyFill="1" applyBorder="1" applyAlignment="1" applyProtection="1">
      <alignment horizontal="right" vertical="center" shrinkToFit="1"/>
      <protection/>
    </xf>
    <xf numFmtId="202" fontId="30" fillId="24" borderId="24" xfId="49" applyNumberFormat="1" applyFont="1" applyFill="1" applyBorder="1" applyAlignment="1" applyProtection="1">
      <alignment horizontal="right" vertical="center" shrinkToFit="1"/>
      <protection/>
    </xf>
    <xf numFmtId="0" fontId="30" fillId="24" borderId="0" xfId="62" applyFont="1" applyFill="1" applyAlignment="1" applyProtection="1">
      <alignment vertical="center" shrinkToFit="1"/>
      <protection/>
    </xf>
    <xf numFmtId="0" fontId="2" fillId="4" borderId="13" xfId="62" applyFont="1" applyFill="1" applyBorder="1" applyAlignment="1" applyProtection="1">
      <alignment horizontal="distributed" vertical="center" indent="1" shrinkToFit="1"/>
      <protection/>
    </xf>
    <xf numFmtId="0" fontId="2" fillId="22" borderId="25" xfId="62" applyFont="1" applyFill="1" applyBorder="1" applyAlignment="1" applyProtection="1">
      <alignment horizontal="left" vertical="center" shrinkToFit="1"/>
      <protection/>
    </xf>
    <xf numFmtId="0" fontId="2" fillId="4" borderId="25" xfId="62" applyFont="1" applyFill="1" applyBorder="1" applyAlignment="1" applyProtection="1">
      <alignment vertical="center" shrinkToFit="1"/>
      <protection/>
    </xf>
    <xf numFmtId="38" fontId="2" fillId="22" borderId="13" xfId="49" applyFont="1" applyFill="1" applyBorder="1" applyAlignment="1" applyProtection="1">
      <alignment vertical="center" shrinkToFit="1"/>
      <protection/>
    </xf>
    <xf numFmtId="38" fontId="2" fillId="22" borderId="0" xfId="49" applyFont="1" applyFill="1" applyBorder="1" applyAlignment="1" applyProtection="1">
      <alignment vertical="center" shrinkToFit="1"/>
      <protection/>
    </xf>
    <xf numFmtId="38" fontId="2" fillId="22" borderId="26" xfId="49" applyFont="1" applyFill="1" applyBorder="1" applyAlignment="1" applyProtection="1">
      <alignment vertical="center" shrinkToFit="1"/>
      <protection/>
    </xf>
    <xf numFmtId="181" fontId="2" fillId="22" borderId="0" xfId="62" applyNumberFormat="1" applyFont="1" applyFill="1" applyAlignment="1">
      <alignment vertical="center" shrinkToFit="1"/>
      <protection/>
    </xf>
    <xf numFmtId="181" fontId="2" fillId="22" borderId="27" xfId="49" applyNumberFormat="1" applyFont="1" applyFill="1" applyBorder="1" applyAlignment="1" applyProtection="1">
      <alignment horizontal="right" vertical="center" shrinkToFit="1"/>
      <protection/>
    </xf>
    <xf numFmtId="0" fontId="2" fillId="4" borderId="12" xfId="62" applyFont="1" applyFill="1" applyBorder="1" applyAlignment="1" applyProtection="1">
      <alignment horizontal="distributed" vertical="center" indent="1" shrinkToFit="1"/>
      <protection/>
    </xf>
    <xf numFmtId="0" fontId="2" fillId="22" borderId="11" xfId="62" applyFont="1" applyFill="1" applyBorder="1" applyAlignment="1" applyProtection="1">
      <alignment horizontal="left" vertical="center" shrinkToFit="1"/>
      <protection/>
    </xf>
    <xf numFmtId="0" fontId="2" fillId="4" borderId="11" xfId="62" applyFont="1" applyFill="1" applyBorder="1" applyAlignment="1" applyProtection="1">
      <alignment vertical="center" shrinkToFit="1"/>
      <protection/>
    </xf>
    <xf numFmtId="38" fontId="2" fillId="22" borderId="12" xfId="49" applyFont="1" applyFill="1" applyBorder="1" applyAlignment="1" applyProtection="1">
      <alignment vertical="center" shrinkToFit="1"/>
      <protection/>
    </xf>
    <xf numFmtId="38" fontId="2" fillId="22" borderId="28" xfId="49" applyFont="1" applyFill="1" applyBorder="1" applyAlignment="1" applyProtection="1">
      <alignment vertical="center" shrinkToFit="1"/>
      <protection/>
    </xf>
    <xf numFmtId="0" fontId="2" fillId="24" borderId="0" xfId="62" applyFont="1" applyFill="1" applyBorder="1" applyAlignment="1" applyProtection="1">
      <alignment vertical="center" shrinkToFit="1"/>
      <protection/>
    </xf>
    <xf numFmtId="38" fontId="2" fillId="24" borderId="0" xfId="49" applyFont="1" applyFill="1" applyBorder="1" applyAlignment="1" applyProtection="1">
      <alignment vertical="center" shrinkToFit="1"/>
      <protection/>
    </xf>
    <xf numFmtId="181" fontId="2" fillId="24" borderId="29" xfId="49" applyNumberFormat="1" applyFont="1" applyFill="1" applyBorder="1" applyAlignment="1" applyProtection="1">
      <alignment vertical="center" shrinkToFit="1"/>
      <protection/>
    </xf>
    <xf numFmtId="38" fontId="2" fillId="0" borderId="0" xfId="49" applyFont="1" applyFill="1" applyAlignment="1" applyProtection="1">
      <alignment vertical="center" shrinkToFit="1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 applyProtection="1">
      <alignment vertical="center" shrinkToFit="1"/>
      <protection/>
    </xf>
    <xf numFmtId="0" fontId="4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distributed" vertical="center" indent="1"/>
      <protection/>
    </xf>
    <xf numFmtId="176" fontId="2" fillId="24" borderId="0" xfId="0" applyNumberFormat="1" applyFont="1" applyFill="1" applyAlignment="1" applyProtection="1">
      <alignment vertical="center"/>
      <protection/>
    </xf>
    <xf numFmtId="176" fontId="2" fillId="24" borderId="0" xfId="0" applyNumberFormat="1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/>
      <protection/>
    </xf>
    <xf numFmtId="38" fontId="2" fillId="22" borderId="10" xfId="49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Border="1" applyAlignment="1" applyProtection="1">
      <alignment horizontal="left" vertical="center"/>
      <protection/>
    </xf>
    <xf numFmtId="38" fontId="2" fillId="24" borderId="11" xfId="49" applyFont="1" applyFill="1" applyBorder="1" applyAlignment="1" applyProtection="1">
      <alignment horizontal="right" vertical="center" shrinkToFit="1"/>
      <protection/>
    </xf>
    <xf numFmtId="38" fontId="2" fillId="24" borderId="12" xfId="49" applyFont="1" applyFill="1" applyBorder="1" applyAlignment="1" applyProtection="1">
      <alignment horizontal="right" vertical="center" shrinkToFit="1"/>
      <protection/>
    </xf>
    <xf numFmtId="0" fontId="4" fillId="24" borderId="13" xfId="0" applyFont="1" applyFill="1" applyBorder="1" applyAlignment="1" applyProtection="1">
      <alignment horizontal="left" vertical="center" wrapTex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distributed" vertical="center" indent="1"/>
      <protection/>
    </xf>
    <xf numFmtId="38" fontId="2" fillId="24" borderId="0" xfId="49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horizontal="right" vertical="center"/>
      <protection/>
    </xf>
    <xf numFmtId="38" fontId="2" fillId="24" borderId="0" xfId="49" applyFont="1" applyFill="1" applyBorder="1" applyAlignment="1" applyProtection="1">
      <alignment horizontal="right" vertical="center"/>
      <protection/>
    </xf>
    <xf numFmtId="38" fontId="2" fillId="24" borderId="0" xfId="49" applyFont="1" applyFill="1" applyBorder="1" applyAlignment="1" applyProtection="1">
      <alignment vertical="center"/>
      <protection/>
    </xf>
    <xf numFmtId="0" fontId="26" fillId="24" borderId="0" xfId="0" applyFont="1" applyFill="1" applyAlignment="1">
      <alignment vertical="top"/>
    </xf>
    <xf numFmtId="0" fontId="2" fillId="24" borderId="22" xfId="0" applyFont="1" applyFill="1" applyBorder="1" applyAlignment="1" applyProtection="1">
      <alignment horizontal="distributed" vertical="center"/>
      <protection/>
    </xf>
    <xf numFmtId="0" fontId="2" fillId="24" borderId="22" xfId="0" applyFont="1" applyFill="1" applyBorder="1" applyAlignment="1" applyProtection="1">
      <alignment horizontal="distributed" vertical="center" wrapText="1"/>
      <protection/>
    </xf>
    <xf numFmtId="0" fontId="2" fillId="24" borderId="10" xfId="0" applyFont="1" applyFill="1" applyBorder="1" applyAlignment="1">
      <alignment horizontal="left" vertical="center"/>
    </xf>
    <xf numFmtId="0" fontId="2" fillId="24" borderId="16" xfId="0" applyFont="1" applyFill="1" applyBorder="1" applyAlignment="1">
      <alignment horizontal="distributed" vertical="center"/>
    </xf>
    <xf numFmtId="0" fontId="2" fillId="22" borderId="16" xfId="0" applyFont="1" applyFill="1" applyBorder="1" applyAlignment="1" applyProtection="1">
      <alignment horizontal="distributed" vertical="center" wrapText="1"/>
      <protection locked="0"/>
    </xf>
    <xf numFmtId="0" fontId="2" fillId="22" borderId="16" xfId="0" applyFont="1" applyFill="1" applyBorder="1" applyAlignment="1" applyProtection="1">
      <alignment horizontal="distributed" vertical="center"/>
      <protection locked="0"/>
    </xf>
    <xf numFmtId="0" fontId="2" fillId="24" borderId="22" xfId="0" applyFont="1" applyFill="1" applyBorder="1" applyAlignment="1">
      <alignment horizontal="distributed" vertical="center"/>
    </xf>
    <xf numFmtId="0" fontId="2" fillId="24" borderId="22" xfId="0" applyFont="1" applyFill="1" applyBorder="1" applyAlignment="1">
      <alignment horizontal="distributed" vertical="center" wrapText="1"/>
    </xf>
    <xf numFmtId="38" fontId="2" fillId="22" borderId="0" xfId="49" applyFont="1" applyFill="1" applyBorder="1" applyAlignment="1" applyProtection="1">
      <alignment horizontal="center" vertical="center" shrinkToFit="1"/>
      <protection/>
    </xf>
    <xf numFmtId="0" fontId="2" fillId="4" borderId="10" xfId="62" applyFont="1" applyFill="1" applyBorder="1" applyAlignment="1" applyProtection="1">
      <alignment horizontal="distributed" vertical="center" indent="1" shrinkToFit="1"/>
      <protection/>
    </xf>
    <xf numFmtId="0" fontId="2" fillId="22" borderId="14" xfId="62" applyFont="1" applyFill="1" applyBorder="1" applyAlignment="1" applyProtection="1">
      <alignment horizontal="left" vertical="center" shrinkToFit="1"/>
      <protection/>
    </xf>
    <xf numFmtId="0" fontId="2" fillId="4" borderId="14" xfId="62" applyFont="1" applyFill="1" applyBorder="1" applyAlignment="1" applyProtection="1">
      <alignment vertical="center" shrinkToFit="1"/>
      <protection/>
    </xf>
    <xf numFmtId="38" fontId="2" fillId="22" borderId="10" xfId="49" applyFont="1" applyFill="1" applyBorder="1" applyAlignment="1" applyProtection="1">
      <alignment vertical="center" shrinkToFit="1"/>
      <protection/>
    </xf>
    <xf numFmtId="38" fontId="2" fillId="22" borderId="16" xfId="49" applyFont="1" applyFill="1" applyBorder="1" applyAlignment="1" applyProtection="1">
      <alignment vertical="center" shrinkToFit="1"/>
      <protection/>
    </xf>
    <xf numFmtId="38" fontId="2" fillId="22" borderId="16" xfId="49" applyFont="1" applyFill="1" applyBorder="1" applyAlignment="1" applyProtection="1">
      <alignment horizontal="center" vertical="center" shrinkToFit="1"/>
      <protection/>
    </xf>
    <xf numFmtId="38" fontId="2" fillId="22" borderId="22" xfId="49" applyFont="1" applyFill="1" applyBorder="1" applyAlignment="1" applyProtection="1">
      <alignment vertical="center" shrinkToFit="1"/>
      <protection/>
    </xf>
    <xf numFmtId="181" fontId="2" fillId="22" borderId="16" xfId="62" applyNumberFormat="1" applyFont="1" applyFill="1" applyBorder="1" applyAlignment="1">
      <alignment vertical="center" shrinkToFit="1"/>
      <protection/>
    </xf>
    <xf numFmtId="181" fontId="2" fillId="22" borderId="24" xfId="49" applyNumberFormat="1" applyFont="1" applyFill="1" applyBorder="1" applyAlignment="1" applyProtection="1">
      <alignment horizontal="right" vertical="center" shrinkToFit="1"/>
      <protection/>
    </xf>
    <xf numFmtId="0" fontId="2" fillId="4" borderId="17" xfId="62" applyFont="1" applyFill="1" applyBorder="1" applyAlignment="1" applyProtection="1">
      <alignment horizontal="distributed" vertical="center" indent="1" shrinkToFit="1"/>
      <protection/>
    </xf>
    <xf numFmtId="0" fontId="2" fillId="22" borderId="19" xfId="62" applyFont="1" applyFill="1" applyBorder="1" applyAlignment="1" applyProtection="1">
      <alignment horizontal="left" vertical="center" shrinkToFit="1"/>
      <protection/>
    </xf>
    <xf numFmtId="0" fontId="2" fillId="4" borderId="19" xfId="62" applyFont="1" applyFill="1" applyBorder="1" applyAlignment="1" applyProtection="1">
      <alignment vertical="center" shrinkToFit="1"/>
      <protection/>
    </xf>
    <xf numFmtId="38" fontId="2" fillId="22" borderId="17" xfId="49" applyFont="1" applyFill="1" applyBorder="1" applyAlignment="1" applyProtection="1">
      <alignment vertical="center" shrinkToFit="1"/>
      <protection/>
    </xf>
    <xf numFmtId="38" fontId="2" fillId="22" borderId="15" xfId="49" applyFont="1" applyFill="1" applyBorder="1" applyAlignment="1" applyProtection="1">
      <alignment vertical="center" shrinkToFit="1"/>
      <protection/>
    </xf>
    <xf numFmtId="38" fontId="2" fillId="22" borderId="15" xfId="49" applyFont="1" applyFill="1" applyBorder="1" applyAlignment="1" applyProtection="1">
      <alignment horizontal="center" vertical="center" shrinkToFit="1"/>
      <protection/>
    </xf>
    <xf numFmtId="38" fontId="2" fillId="22" borderId="30" xfId="49" applyFont="1" applyFill="1" applyBorder="1" applyAlignment="1" applyProtection="1">
      <alignment vertical="center" shrinkToFit="1"/>
      <protection/>
    </xf>
    <xf numFmtId="181" fontId="2" fillId="22" borderId="15" xfId="62" applyNumberFormat="1" applyFont="1" applyFill="1" applyBorder="1" applyAlignment="1">
      <alignment vertical="center" shrinkToFit="1"/>
      <protection/>
    </xf>
    <xf numFmtId="181" fontId="2" fillId="22" borderId="0" xfId="62" applyNumberFormat="1" applyFont="1" applyFill="1" applyBorder="1" applyAlignment="1">
      <alignment vertical="center" shrinkToFit="1"/>
      <protection/>
    </xf>
    <xf numFmtId="38" fontId="2" fillId="22" borderId="28" xfId="49" applyFont="1" applyFill="1" applyBorder="1" applyAlignment="1" applyProtection="1">
      <alignment horizontal="center" vertical="center" shrinkToFit="1"/>
      <protection/>
    </xf>
    <xf numFmtId="38" fontId="2" fillId="22" borderId="31" xfId="49" applyFont="1" applyFill="1" applyBorder="1" applyAlignment="1" applyProtection="1">
      <alignment vertical="center" shrinkToFit="1"/>
      <protection/>
    </xf>
    <xf numFmtId="181" fontId="2" fillId="22" borderId="28" xfId="62" applyNumberFormat="1" applyFont="1" applyFill="1" applyBorder="1" applyAlignment="1">
      <alignment vertical="center" shrinkToFit="1"/>
      <protection/>
    </xf>
    <xf numFmtId="0" fontId="2" fillId="24" borderId="0" xfId="62" applyFont="1" applyFill="1" applyAlignment="1">
      <alignment vertical="center"/>
      <protection/>
    </xf>
    <xf numFmtId="0" fontId="2" fillId="0" borderId="0" xfId="62" applyFont="1" applyAlignment="1">
      <alignment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/>
      <protection/>
    </xf>
    <xf numFmtId="0" fontId="2" fillId="24" borderId="13" xfId="62" applyFont="1" applyFill="1" applyBorder="1" applyAlignment="1">
      <alignment vertical="center"/>
      <protection/>
    </xf>
    <xf numFmtId="0" fontId="2" fillId="24" borderId="0" xfId="62" applyFont="1" applyFill="1" applyBorder="1" applyAlignment="1">
      <alignment vertical="center"/>
      <protection/>
    </xf>
    <xf numFmtId="0" fontId="2" fillId="24" borderId="26" xfId="62" applyFont="1" applyFill="1" applyBorder="1" applyAlignment="1">
      <alignment vertical="center"/>
      <protection/>
    </xf>
    <xf numFmtId="0" fontId="2" fillId="24" borderId="12" xfId="62" applyFont="1" applyFill="1" applyBorder="1" applyAlignment="1">
      <alignment vertical="center"/>
      <protection/>
    </xf>
    <xf numFmtId="0" fontId="2" fillId="24" borderId="28" xfId="62" applyFont="1" applyFill="1" applyBorder="1" applyAlignment="1">
      <alignment vertical="center"/>
      <protection/>
    </xf>
    <xf numFmtId="0" fontId="2" fillId="24" borderId="31" xfId="62" applyFont="1" applyFill="1" applyBorder="1" applyAlignment="1">
      <alignment vertical="center"/>
      <protection/>
    </xf>
    <xf numFmtId="0" fontId="2" fillId="4" borderId="14" xfId="62" applyFont="1" applyFill="1" applyBorder="1" applyAlignment="1">
      <alignment horizontal="distributed" vertical="center" indent="1"/>
      <protection/>
    </xf>
    <xf numFmtId="0" fontId="2" fillId="22" borderId="17" xfId="62" applyFont="1" applyFill="1" applyBorder="1" applyAlignment="1">
      <alignment vertical="center"/>
      <protection/>
    </xf>
    <xf numFmtId="0" fontId="2" fillId="22" borderId="15" xfId="62" applyFont="1" applyFill="1" applyBorder="1" applyAlignment="1">
      <alignment vertical="center"/>
      <protection/>
    </xf>
    <xf numFmtId="0" fontId="2" fillId="22" borderId="30" xfId="62" applyFont="1" applyFill="1" applyBorder="1" applyAlignment="1">
      <alignment vertical="center"/>
      <protection/>
    </xf>
    <xf numFmtId="181" fontId="2" fillId="22" borderId="14" xfId="49" applyNumberFormat="1" applyFont="1" applyFill="1" applyBorder="1" applyAlignment="1">
      <alignment horizontal="center" vertical="center"/>
    </xf>
    <xf numFmtId="0" fontId="2" fillId="22" borderId="12" xfId="62" applyFont="1" applyFill="1" applyBorder="1" applyAlignment="1">
      <alignment vertical="center"/>
      <protection/>
    </xf>
    <xf numFmtId="0" fontId="2" fillId="22" borderId="28" xfId="62" applyFont="1" applyFill="1" applyBorder="1" applyAlignment="1">
      <alignment vertical="center"/>
      <protection/>
    </xf>
    <xf numFmtId="0" fontId="2" fillId="22" borderId="31" xfId="62" applyFont="1" applyFill="1" applyBorder="1" applyAlignment="1">
      <alignment vertical="center"/>
      <protection/>
    </xf>
    <xf numFmtId="207" fontId="2" fillId="22" borderId="12" xfId="62" applyNumberFormat="1" applyFont="1" applyFill="1" applyBorder="1" applyAlignment="1">
      <alignment horizontal="left" vertical="center" shrinkToFit="1"/>
      <protection/>
    </xf>
    <xf numFmtId="213" fontId="2" fillId="22" borderId="28" xfId="62" applyNumberFormat="1" applyFont="1" applyFill="1" applyBorder="1" applyAlignment="1">
      <alignment horizontal="left" vertical="center"/>
      <protection/>
    </xf>
    <xf numFmtId="0" fontId="26" fillId="0" borderId="0" xfId="0" applyFont="1" applyAlignment="1">
      <alignment vertical="top"/>
    </xf>
    <xf numFmtId="0" fontId="4" fillId="24" borderId="0" xfId="0" applyFont="1" applyFill="1" applyAlignment="1">
      <alignment vertical="center"/>
    </xf>
    <xf numFmtId="181" fontId="2" fillId="22" borderId="24" xfId="49" applyNumberFormat="1" applyFont="1" applyFill="1" applyBorder="1" applyAlignment="1" applyProtection="1">
      <alignment vertical="center" shrinkToFit="1"/>
      <protection/>
    </xf>
    <xf numFmtId="0" fontId="2" fillId="24" borderId="16" xfId="0" applyFont="1" applyFill="1" applyBorder="1" applyAlignment="1">
      <alignment vertical="center" wrapText="1" shrinkToFit="1"/>
    </xf>
    <xf numFmtId="0" fontId="2" fillId="24" borderId="22" xfId="0" applyFont="1" applyFill="1" applyBorder="1" applyAlignment="1">
      <alignment vertical="center" wrapText="1" shrinkToFit="1"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left"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178" fontId="2" fillId="24" borderId="0" xfId="0" applyNumberFormat="1" applyFont="1" applyFill="1" applyBorder="1" applyAlignment="1" applyProtection="1">
      <alignment horizontal="distributed" vertical="center" shrinkToFit="1"/>
      <protection/>
    </xf>
    <xf numFmtId="178" fontId="2" fillId="24" borderId="0" xfId="0" applyNumberFormat="1" applyFont="1" applyFill="1" applyBorder="1" applyAlignment="1" applyProtection="1">
      <alignment horizontal="center" vertical="center" shrinkToFit="1"/>
      <protection/>
    </xf>
    <xf numFmtId="0" fontId="2" fillId="24" borderId="32" xfId="0" applyFont="1" applyFill="1" applyBorder="1" applyAlignment="1" applyProtection="1">
      <alignment horizontal="distributed" vertical="center" wrapText="1"/>
      <protection/>
    </xf>
    <xf numFmtId="38" fontId="2" fillId="22" borderId="33" xfId="49" applyFont="1" applyFill="1" applyBorder="1" applyAlignment="1" applyProtection="1">
      <alignment horizontal="right" vertical="center" shrinkToFit="1"/>
      <protection locked="0"/>
    </xf>
    <xf numFmtId="0" fontId="2" fillId="24" borderId="19" xfId="0" applyFont="1" applyFill="1" applyBorder="1" applyAlignment="1" applyProtection="1">
      <alignment horizontal="distributed" vertical="center" wrapText="1"/>
      <protection/>
    </xf>
    <xf numFmtId="38" fontId="2" fillId="24" borderId="14" xfId="49" applyFont="1" applyFill="1" applyBorder="1" applyAlignment="1" applyProtection="1">
      <alignment horizontal="right" vertical="center" shrinkToFit="1"/>
      <protection locked="0"/>
    </xf>
    <xf numFmtId="38" fontId="2" fillId="24" borderId="10" xfId="49" applyFont="1" applyFill="1" applyBorder="1" applyAlignment="1" applyProtection="1">
      <alignment horizontal="right" vertical="center" shrinkToFit="1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vertical="center"/>
      <protection/>
    </xf>
    <xf numFmtId="0" fontId="2" fillId="24" borderId="34" xfId="0" applyFont="1" applyFill="1" applyBorder="1" applyAlignment="1" applyProtection="1">
      <alignment horizontal="center" vertical="center" wrapText="1"/>
      <protection/>
    </xf>
    <xf numFmtId="38" fontId="2" fillId="0" borderId="35" xfId="49" applyFont="1" applyFill="1" applyBorder="1" applyAlignment="1" applyProtection="1">
      <alignment horizontal="right" vertical="center" shrinkToFit="1"/>
      <protection/>
    </xf>
    <xf numFmtId="38" fontId="2" fillId="22" borderId="12" xfId="49" applyFont="1" applyFill="1" applyBorder="1" applyAlignment="1" applyProtection="1">
      <alignment horizontal="right" vertical="center" shrinkToFit="1"/>
      <protection locked="0"/>
    </xf>
    <xf numFmtId="38" fontId="2" fillId="24" borderId="15" xfId="49" applyFont="1" applyFill="1" applyBorder="1" applyAlignment="1" applyProtection="1">
      <alignment horizontal="right" vertical="center" shrinkToFit="1"/>
      <protection/>
    </xf>
    <xf numFmtId="38" fontId="2" fillId="24" borderId="0" xfId="49" applyFont="1" applyFill="1" applyBorder="1" applyAlignment="1" applyProtection="1">
      <alignment horizontal="right" vertical="center" shrinkToFit="1"/>
      <protection/>
    </xf>
    <xf numFmtId="0" fontId="33" fillId="24" borderId="0" xfId="0" applyFont="1" applyFill="1" applyAlignment="1" applyProtection="1">
      <alignment vertical="center"/>
      <protection/>
    </xf>
    <xf numFmtId="0" fontId="33" fillId="24" borderId="0" xfId="0" applyFont="1" applyFill="1" applyBorder="1" applyAlignment="1" applyProtection="1">
      <alignment horizontal="center" vertical="center"/>
      <protection/>
    </xf>
    <xf numFmtId="38" fontId="33" fillId="24" borderId="0" xfId="49" applyFont="1" applyFill="1" applyBorder="1" applyAlignment="1" applyProtection="1">
      <alignment horizontal="right" vertical="center" shrinkToFit="1"/>
      <protection/>
    </xf>
    <xf numFmtId="0" fontId="2" fillId="24" borderId="33" xfId="0" applyFont="1" applyFill="1" applyBorder="1" applyAlignment="1" applyProtection="1">
      <alignment horizontal="center" vertical="center"/>
      <protection/>
    </xf>
    <xf numFmtId="0" fontId="2" fillId="24" borderId="36" xfId="0" applyFont="1" applyFill="1" applyBorder="1" applyAlignment="1" applyProtection="1">
      <alignment horizontal="distributed" vertical="center"/>
      <protection/>
    </xf>
    <xf numFmtId="38" fontId="2" fillId="22" borderId="32" xfId="49" applyFont="1" applyFill="1" applyBorder="1" applyAlignment="1" applyProtection="1">
      <alignment horizontal="right" vertical="center" shrinkToFit="1"/>
      <protection locked="0"/>
    </xf>
    <xf numFmtId="38" fontId="2" fillId="22" borderId="37" xfId="49" applyFont="1" applyFill="1" applyBorder="1" applyAlignment="1" applyProtection="1">
      <alignment horizontal="right" vertical="center" shrinkToFit="1"/>
      <protection locked="0"/>
    </xf>
    <xf numFmtId="38" fontId="2" fillId="0" borderId="38" xfId="49" applyFont="1" applyFill="1" applyBorder="1" applyAlignment="1" applyProtection="1">
      <alignment horizontal="right" vertical="center" shrinkToFit="1"/>
      <protection/>
    </xf>
    <xf numFmtId="38" fontId="2" fillId="0" borderId="11" xfId="49" applyFont="1" applyFill="1" applyBorder="1" applyAlignment="1" applyProtection="1">
      <alignment horizontal="right" vertical="center" shrinkToFit="1"/>
      <protection/>
    </xf>
    <xf numFmtId="38" fontId="2" fillId="0" borderId="10" xfId="49" applyFont="1" applyFill="1" applyBorder="1" applyAlignment="1" applyProtection="1">
      <alignment horizontal="right" vertical="center" shrinkToFit="1"/>
      <protection/>
    </xf>
    <xf numFmtId="0" fontId="33" fillId="24" borderId="0" xfId="0" applyFont="1" applyFill="1" applyAlignment="1" applyProtection="1">
      <alignment vertical="center"/>
      <protection/>
    </xf>
    <xf numFmtId="38" fontId="2" fillId="24" borderId="17" xfId="49" applyFont="1" applyFill="1" applyBorder="1" applyAlignment="1" applyProtection="1">
      <alignment horizontal="right" vertical="center" shrinkToFit="1"/>
      <protection locked="0"/>
    </xf>
    <xf numFmtId="0" fontId="4" fillId="24" borderId="39" xfId="0" applyFont="1" applyFill="1" applyBorder="1" applyAlignment="1" applyProtection="1">
      <alignment vertical="center"/>
      <protection/>
    </xf>
    <xf numFmtId="38" fontId="33" fillId="24" borderId="0" xfId="49" applyFont="1" applyFill="1" applyBorder="1" applyAlignment="1" applyProtection="1">
      <alignment vertical="center" shrinkToFit="1"/>
      <protection/>
    </xf>
    <xf numFmtId="176" fontId="33" fillId="24" borderId="0" xfId="49" applyNumberFormat="1" applyFont="1" applyFill="1" applyBorder="1" applyAlignment="1" applyProtection="1">
      <alignment vertical="center" shrinkToFit="1"/>
      <protection/>
    </xf>
    <xf numFmtId="38" fontId="2" fillId="24" borderId="16" xfId="49" applyFont="1" applyFill="1" applyBorder="1" applyAlignment="1" applyProtection="1">
      <alignment horizontal="right" vertical="center" shrinkToFit="1"/>
      <protection/>
    </xf>
    <xf numFmtId="38" fontId="2" fillId="0" borderId="0" xfId="49" applyFont="1" applyBorder="1" applyAlignment="1">
      <alignment vertical="center" shrinkToFit="1"/>
    </xf>
    <xf numFmtId="0" fontId="2" fillId="24" borderId="40" xfId="0" applyFont="1" applyFill="1" applyBorder="1" applyAlignment="1">
      <alignment horizontal="center" vertical="center" shrinkToFit="1"/>
    </xf>
    <xf numFmtId="38" fontId="2" fillId="22" borderId="40" xfId="49" applyFont="1" applyFill="1" applyBorder="1" applyAlignment="1" applyProtection="1">
      <alignment horizontal="right" vertical="center" shrinkToFit="1"/>
      <protection locked="0"/>
    </xf>
    <xf numFmtId="38" fontId="2" fillId="24" borderId="41" xfId="49" applyFont="1" applyFill="1" applyBorder="1" applyAlignment="1">
      <alignment horizontal="right" vertical="center" shrinkToFit="1"/>
    </xf>
    <xf numFmtId="38" fontId="3" fillId="24" borderId="42" xfId="49" applyFont="1" applyFill="1" applyBorder="1" applyAlignment="1">
      <alignment vertical="center"/>
    </xf>
    <xf numFmtId="38" fontId="2" fillId="25" borderId="14" xfId="49" applyFont="1" applyFill="1" applyBorder="1" applyAlignment="1" applyProtection="1">
      <alignment horizontal="right" vertical="center" shrinkToFit="1"/>
      <protection locked="0"/>
    </xf>
    <xf numFmtId="38" fontId="2" fillId="25" borderId="20" xfId="49" applyFont="1" applyFill="1" applyBorder="1" applyAlignment="1" applyProtection="1">
      <alignment horizontal="right" vertical="center" shrinkToFit="1"/>
      <protection locked="0"/>
    </xf>
    <xf numFmtId="38" fontId="2" fillId="25" borderId="22" xfId="49" applyFont="1" applyFill="1" applyBorder="1" applyAlignment="1" applyProtection="1">
      <alignment horizontal="right" vertical="center" shrinkToFit="1"/>
      <protection locked="0"/>
    </xf>
    <xf numFmtId="38" fontId="2" fillId="24" borderId="43" xfId="49" applyFont="1" applyFill="1" applyBorder="1" applyAlignment="1" applyProtection="1">
      <alignment horizontal="right" vertical="center" shrinkToFit="1"/>
      <protection/>
    </xf>
    <xf numFmtId="0" fontId="3" fillId="24" borderId="0" xfId="0" applyFont="1" applyFill="1" applyAlignment="1" applyProtection="1">
      <alignment vertical="center"/>
      <protection/>
    </xf>
    <xf numFmtId="0" fontId="26" fillId="24" borderId="0" xfId="0" applyFont="1" applyFill="1" applyAlignment="1" applyProtection="1">
      <alignment horizontal="left" vertical="top"/>
      <protection/>
    </xf>
    <xf numFmtId="38" fontId="2" fillId="24" borderId="10" xfId="49" applyFont="1" applyFill="1" applyBorder="1" applyAlignment="1" applyProtection="1">
      <alignment horizontal="right" vertical="center" shrinkToFit="1"/>
      <protection/>
    </xf>
    <xf numFmtId="38" fontId="2" fillId="24" borderId="14" xfId="49" applyFont="1" applyFill="1" applyBorder="1" applyAlignment="1" applyProtection="1">
      <alignment horizontal="right" vertical="center" shrinkToFit="1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0" xfId="0" applyFont="1" applyFill="1" applyAlignment="1" applyProtection="1">
      <alignment horizontal="center" vertical="center" shrinkToFit="1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38" fontId="2" fillId="0" borderId="16" xfId="49" applyFont="1" applyFill="1" applyBorder="1" applyAlignment="1" applyProtection="1">
      <alignment horizontal="right" vertical="center" shrinkToFit="1"/>
      <protection/>
    </xf>
    <xf numFmtId="0" fontId="30" fillId="4" borderId="17" xfId="62" applyFont="1" applyFill="1" applyBorder="1" applyAlignment="1" applyProtection="1">
      <alignment horizontal="distributed" vertical="center" indent="1" shrinkToFit="1"/>
      <protection/>
    </xf>
    <xf numFmtId="0" fontId="30" fillId="4" borderId="13" xfId="62" applyFont="1" applyFill="1" applyBorder="1" applyAlignment="1" applyProtection="1">
      <alignment horizontal="distributed" vertical="center" indent="1" shrinkToFit="1"/>
      <protection/>
    </xf>
    <xf numFmtId="38" fontId="2" fillId="22" borderId="33" xfId="49" applyFont="1" applyFill="1" applyBorder="1" applyAlignment="1" applyProtection="1">
      <alignment horizontal="right" vertical="center" shrinkToFit="1"/>
      <protection/>
    </xf>
    <xf numFmtId="38" fontId="2" fillId="22" borderId="12" xfId="49" applyFont="1" applyFill="1" applyBorder="1" applyAlignment="1" applyProtection="1">
      <alignment horizontal="right" vertical="center" shrinkToFit="1"/>
      <protection/>
    </xf>
    <xf numFmtId="38" fontId="2" fillId="22" borderId="17" xfId="49" applyFont="1" applyFill="1" applyBorder="1" applyAlignment="1" applyProtection="1">
      <alignment horizontal="right" vertical="center" shrinkToFit="1"/>
      <protection/>
    </xf>
    <xf numFmtId="38" fontId="2" fillId="24" borderId="17" xfId="49" applyFont="1" applyFill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right" vertical="center" shrinkToFit="1"/>
      <protection/>
    </xf>
    <xf numFmtId="38" fontId="2" fillId="22" borderId="16" xfId="49" applyFont="1" applyFill="1" applyBorder="1" applyAlignment="1" applyProtection="1">
      <alignment horizontal="right" vertical="center" shrinkToFit="1"/>
      <protection/>
    </xf>
    <xf numFmtId="0" fontId="2" fillId="22" borderId="16" xfId="0" applyFont="1" applyFill="1" applyBorder="1" applyAlignment="1" applyProtection="1">
      <alignment horizontal="distributed" vertical="center" wrapText="1"/>
      <protection/>
    </xf>
    <xf numFmtId="38" fontId="2" fillId="22" borderId="32" xfId="49" applyFont="1" applyFill="1" applyBorder="1" applyAlignment="1" applyProtection="1">
      <alignment horizontal="right" vertical="center" shrinkToFit="1"/>
      <protection/>
    </xf>
    <xf numFmtId="38" fontId="2" fillId="22" borderId="37" xfId="49" applyFont="1" applyFill="1" applyBorder="1" applyAlignment="1" applyProtection="1">
      <alignment horizontal="right" vertical="center" shrinkToFit="1"/>
      <protection/>
    </xf>
    <xf numFmtId="38" fontId="2" fillId="22" borderId="14" xfId="49" applyFont="1" applyFill="1" applyBorder="1" applyAlignment="1" applyProtection="1">
      <alignment horizontal="right" vertical="center" shrinkToFit="1"/>
      <protection/>
    </xf>
    <xf numFmtId="0" fontId="2" fillId="24" borderId="10" xfId="0" applyFont="1" applyFill="1" applyBorder="1" applyAlignment="1" applyProtection="1">
      <alignment horizontal="left" vertical="center"/>
      <protection/>
    </xf>
    <xf numFmtId="0" fontId="2" fillId="24" borderId="16" xfId="0" applyFont="1" applyFill="1" applyBorder="1" applyAlignment="1" applyProtection="1">
      <alignment vertical="center" wrapText="1" shrinkToFit="1"/>
      <protection/>
    </xf>
    <xf numFmtId="0" fontId="2" fillId="24" borderId="22" xfId="0" applyFont="1" applyFill="1" applyBorder="1" applyAlignment="1" applyProtection="1">
      <alignment vertical="center" wrapText="1" shrinkToFit="1"/>
      <protection/>
    </xf>
    <xf numFmtId="0" fontId="26" fillId="24" borderId="0" xfId="0" applyFont="1" applyFill="1" applyAlignment="1" applyProtection="1">
      <alignment vertical="center"/>
      <protection/>
    </xf>
    <xf numFmtId="0" fontId="3" fillId="24" borderId="0" xfId="0" applyFont="1" applyFill="1" applyBorder="1" applyAlignment="1" applyProtection="1">
      <alignment horizontal="center" vertical="center" wrapText="1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" fillId="24" borderId="19" xfId="0" applyFont="1" applyFill="1" applyBorder="1" applyAlignment="1" applyProtection="1">
      <alignment horizontal="center" vertical="center" shrinkToFit="1"/>
      <protection/>
    </xf>
    <xf numFmtId="0" fontId="2" fillId="24" borderId="16" xfId="0" applyFont="1" applyFill="1" applyBorder="1" applyAlignment="1" applyProtection="1">
      <alignment horizontal="distributed" vertical="center"/>
      <protection/>
    </xf>
    <xf numFmtId="38" fontId="2" fillId="25" borderId="14" xfId="49" applyFont="1" applyFill="1" applyBorder="1" applyAlignment="1" applyProtection="1">
      <alignment horizontal="right" vertical="center" shrinkToFit="1"/>
      <protection/>
    </xf>
    <xf numFmtId="38" fontId="2" fillId="22" borderId="21" xfId="49" applyFont="1" applyFill="1" applyBorder="1" applyAlignment="1" applyProtection="1">
      <alignment horizontal="right" vertical="center" shrinkToFit="1"/>
      <protection/>
    </xf>
    <xf numFmtId="0" fontId="2" fillId="24" borderId="16" xfId="0" applyFont="1" applyFill="1" applyBorder="1" applyAlignment="1" applyProtection="1">
      <alignment vertical="center" shrinkToFit="1"/>
      <protection/>
    </xf>
    <xf numFmtId="0" fontId="2" fillId="24" borderId="22" xfId="0" applyFont="1" applyFill="1" applyBorder="1" applyAlignment="1" applyProtection="1">
      <alignment vertical="center" shrinkToFit="1"/>
      <protection/>
    </xf>
    <xf numFmtId="38" fontId="2" fillId="22" borderId="13" xfId="49" applyFont="1" applyFill="1" applyBorder="1" applyAlignment="1" applyProtection="1">
      <alignment horizontal="right" vertical="center" shrinkToFit="1"/>
      <protection/>
    </xf>
    <xf numFmtId="0" fontId="2" fillId="22" borderId="16" xfId="0" applyFont="1" applyFill="1" applyBorder="1" applyAlignment="1" applyProtection="1">
      <alignment horizontal="distributed" vertical="center"/>
      <protection/>
    </xf>
    <xf numFmtId="38" fontId="2" fillId="0" borderId="14" xfId="49" applyFont="1" applyFill="1" applyBorder="1" applyAlignment="1" applyProtection="1">
      <alignment horizontal="right" vertical="center" shrinkToFit="1"/>
      <protection/>
    </xf>
    <xf numFmtId="38" fontId="2" fillId="0" borderId="17" xfId="49" applyFont="1" applyFill="1" applyBorder="1" applyAlignment="1" applyProtection="1">
      <alignment horizontal="right" vertical="center" shrinkToFit="1"/>
      <protection/>
    </xf>
    <xf numFmtId="0" fontId="4" fillId="24" borderId="13" xfId="0" applyFont="1" applyFill="1" applyBorder="1" applyAlignment="1" applyProtection="1">
      <alignment horizontal="left" vertical="center" shrinkToFit="1"/>
      <protection/>
    </xf>
    <xf numFmtId="0" fontId="2" fillId="24" borderId="0" xfId="0" applyFont="1" applyFill="1" applyBorder="1" applyAlignment="1" applyProtection="1">
      <alignment horizontal="left" vertical="center" wrapText="1" shrinkToFit="1"/>
      <protection/>
    </xf>
    <xf numFmtId="0" fontId="2" fillId="24" borderId="10" xfId="0" applyFont="1" applyFill="1" applyBorder="1" applyAlignment="1" applyProtection="1">
      <alignment horizontal="center" vertical="center" shrinkToFit="1"/>
      <protection/>
    </xf>
    <xf numFmtId="0" fontId="2" fillId="24" borderId="20" xfId="0" applyFont="1" applyFill="1" applyBorder="1" applyAlignment="1" applyProtection="1">
      <alignment horizontal="center" vertical="center" shrinkToFit="1"/>
      <protection/>
    </xf>
    <xf numFmtId="0" fontId="2" fillId="24" borderId="40" xfId="0" applyFont="1" applyFill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/>
      <protection/>
    </xf>
    <xf numFmtId="38" fontId="2" fillId="25" borderId="20" xfId="49" applyFont="1" applyFill="1" applyBorder="1" applyAlignment="1" applyProtection="1">
      <alignment horizontal="right" vertical="center" shrinkToFit="1"/>
      <protection/>
    </xf>
    <xf numFmtId="38" fontId="2" fillId="22" borderId="40" xfId="49" applyFont="1" applyFill="1" applyBorder="1" applyAlignment="1" applyProtection="1">
      <alignment horizontal="right" vertical="center" shrinkToFit="1"/>
      <protection/>
    </xf>
    <xf numFmtId="38" fontId="2" fillId="25" borderId="22" xfId="49" applyFont="1" applyFill="1" applyBorder="1" applyAlignment="1" applyProtection="1">
      <alignment horizontal="right" vertical="center" shrinkToFit="1"/>
      <protection/>
    </xf>
    <xf numFmtId="38" fontId="2" fillId="24" borderId="18" xfId="49" applyFont="1" applyFill="1" applyBorder="1" applyAlignment="1" applyProtection="1">
      <alignment horizontal="right" vertical="center" shrinkToFit="1"/>
      <protection/>
    </xf>
    <xf numFmtId="38" fontId="2" fillId="24" borderId="41" xfId="49" applyFont="1" applyFill="1" applyBorder="1" applyAlignment="1" applyProtection="1">
      <alignment horizontal="right" vertical="center" shrinkToFit="1"/>
      <protection/>
    </xf>
    <xf numFmtId="38" fontId="2" fillId="0" borderId="22" xfId="49" applyFont="1" applyBorder="1" applyAlignment="1" applyProtection="1">
      <alignment horizontal="right" vertical="center" shrinkToFit="1"/>
      <protection/>
    </xf>
    <xf numFmtId="38" fontId="2" fillId="0" borderId="0" xfId="49" applyFont="1" applyBorder="1" applyAlignment="1" applyProtection="1">
      <alignment vertical="center" shrinkToFit="1"/>
      <protection/>
    </xf>
    <xf numFmtId="38" fontId="3" fillId="24" borderId="42" xfId="49" applyFont="1" applyFill="1" applyBorder="1" applyAlignment="1" applyProtection="1">
      <alignment vertical="center"/>
      <protection/>
    </xf>
    <xf numFmtId="178" fontId="3" fillId="24" borderId="44" xfId="0" applyNumberFormat="1" applyFont="1" applyFill="1" applyBorder="1" applyAlignment="1" applyProtection="1">
      <alignment vertical="center"/>
      <protection/>
    </xf>
    <xf numFmtId="178" fontId="3" fillId="24" borderId="45" xfId="0" applyNumberFormat="1" applyFont="1" applyFill="1" applyBorder="1" applyAlignment="1" applyProtection="1">
      <alignment vertical="center"/>
      <protection/>
    </xf>
    <xf numFmtId="178" fontId="3" fillId="24" borderId="44" xfId="0" applyNumberFormat="1" applyFont="1" applyFill="1" applyBorder="1" applyAlignment="1" applyProtection="1">
      <alignment vertical="center" shrinkToFit="1"/>
      <protection/>
    </xf>
    <xf numFmtId="178" fontId="3" fillId="24" borderId="45" xfId="0" applyNumberFormat="1" applyFont="1" applyFill="1" applyBorder="1" applyAlignment="1" applyProtection="1">
      <alignment vertical="center" shrinkToFit="1"/>
      <protection/>
    </xf>
    <xf numFmtId="0" fontId="2" fillId="23" borderId="10" xfId="0" applyFont="1" applyFill="1" applyBorder="1" applyAlignment="1">
      <alignment horizontal="center" vertical="center" wrapText="1" shrinkToFit="1"/>
    </xf>
    <xf numFmtId="0" fontId="2" fillId="23" borderId="16" xfId="0" applyFont="1" applyFill="1" applyBorder="1" applyAlignment="1">
      <alignment horizontal="center" vertical="center" wrapText="1" shrinkToFit="1"/>
    </xf>
    <xf numFmtId="0" fontId="2" fillId="23" borderId="22" xfId="0" applyFont="1" applyFill="1" applyBorder="1" applyAlignment="1">
      <alignment horizontal="center" vertical="center" wrapText="1" shrinkToFit="1"/>
    </xf>
    <xf numFmtId="0" fontId="40" fillId="24" borderId="0" xfId="62" applyFont="1" applyFill="1" applyBorder="1" applyAlignment="1" applyProtection="1">
      <alignment horizontal="left" vertical="center"/>
      <protection/>
    </xf>
    <xf numFmtId="38" fontId="2" fillId="0" borderId="17" xfId="49" applyFont="1" applyFill="1" applyBorder="1" applyAlignment="1" applyProtection="1">
      <alignment horizontal="right" vertical="center" shrinkToFit="1"/>
      <protection locked="0"/>
    </xf>
    <xf numFmtId="0" fontId="45" fillId="24" borderId="0" xfId="0" applyFont="1" applyFill="1" applyAlignment="1" applyProtection="1">
      <alignment vertical="center"/>
      <protection/>
    </xf>
    <xf numFmtId="0" fontId="63" fillId="24" borderId="0" xfId="0" applyFont="1" applyFill="1" applyBorder="1" applyAlignment="1" applyProtection="1">
      <alignment horizontal="left" vertical="center"/>
      <protection/>
    </xf>
    <xf numFmtId="0" fontId="64" fillId="24" borderId="0" xfId="0" applyFont="1" applyFill="1" applyBorder="1" applyAlignment="1">
      <alignment horizontal="left" vertical="center"/>
    </xf>
    <xf numFmtId="38" fontId="45" fillId="24" borderId="42" xfId="49" applyFont="1" applyFill="1" applyBorder="1" applyAlignment="1">
      <alignment vertical="center"/>
    </xf>
    <xf numFmtId="181" fontId="30" fillId="22" borderId="46" xfId="49" applyNumberFormat="1" applyFont="1" applyFill="1" applyBorder="1" applyAlignment="1" applyProtection="1">
      <alignment horizontal="right" vertical="center" shrinkToFit="1"/>
      <protection/>
    </xf>
    <xf numFmtId="181" fontId="2" fillId="22" borderId="46" xfId="49" applyNumberFormat="1" applyFont="1" applyFill="1" applyBorder="1" applyAlignment="1" applyProtection="1">
      <alignment horizontal="right" vertical="center" shrinkToFit="1"/>
      <protection/>
    </xf>
    <xf numFmtId="0" fontId="29" fillId="26" borderId="14" xfId="0" applyFont="1" applyFill="1" applyBorder="1" applyAlignment="1">
      <alignment vertical="center" wrapText="1" shrinkToFit="1"/>
    </xf>
    <xf numFmtId="0" fontId="29" fillId="27" borderId="14" xfId="0" applyFont="1" applyFill="1" applyBorder="1" applyAlignment="1">
      <alignment vertical="center" wrapText="1" shrinkToFit="1"/>
    </xf>
    <xf numFmtId="0" fontId="29" fillId="28" borderId="14" xfId="0" applyFont="1" applyFill="1" applyBorder="1" applyAlignment="1">
      <alignment vertical="center" wrapText="1" shrinkToFit="1"/>
    </xf>
    <xf numFmtId="0" fontId="29" fillId="29" borderId="14" xfId="0" applyFont="1" applyFill="1" applyBorder="1" applyAlignment="1">
      <alignment vertical="center" wrapText="1" shrinkToFit="1"/>
    </xf>
    <xf numFmtId="0" fontId="65" fillId="22" borderId="19" xfId="62" applyFont="1" applyFill="1" applyBorder="1" applyAlignment="1" applyProtection="1">
      <alignment horizontal="left" vertical="center" shrinkToFit="1"/>
      <protection/>
    </xf>
    <xf numFmtId="0" fontId="65" fillId="4" borderId="19" xfId="62" applyFont="1" applyFill="1" applyBorder="1" applyAlignment="1" applyProtection="1">
      <alignment vertical="center" shrinkToFit="1"/>
      <protection/>
    </xf>
    <xf numFmtId="38" fontId="65" fillId="22" borderId="17" xfId="49" applyFont="1" applyFill="1" applyBorder="1" applyAlignment="1" applyProtection="1">
      <alignment vertical="center" shrinkToFit="1"/>
      <protection/>
    </xf>
    <xf numFmtId="38" fontId="65" fillId="22" borderId="15" xfId="49" applyFont="1" applyFill="1" applyBorder="1" applyAlignment="1" applyProtection="1">
      <alignment vertical="center" shrinkToFit="1"/>
      <protection/>
    </xf>
    <xf numFmtId="38" fontId="65" fillId="22" borderId="15" xfId="49" applyFont="1" applyFill="1" applyBorder="1" applyAlignment="1" applyProtection="1">
      <alignment horizontal="center" vertical="center" shrinkToFit="1"/>
      <protection/>
    </xf>
    <xf numFmtId="38" fontId="65" fillId="22" borderId="30" xfId="49" applyFont="1" applyFill="1" applyBorder="1" applyAlignment="1" applyProtection="1">
      <alignment vertical="center" shrinkToFit="1"/>
      <protection/>
    </xf>
    <xf numFmtId="181" fontId="65" fillId="22" borderId="15" xfId="62" applyNumberFormat="1" applyFont="1" applyFill="1" applyBorder="1" applyAlignment="1">
      <alignment vertical="center" shrinkToFit="1"/>
      <protection/>
    </xf>
    <xf numFmtId="0" fontId="65" fillId="22" borderId="25" xfId="62" applyFont="1" applyFill="1" applyBorder="1" applyAlignment="1" applyProtection="1">
      <alignment horizontal="left" vertical="center" shrinkToFit="1"/>
      <protection/>
    </xf>
    <xf numFmtId="0" fontId="65" fillId="4" borderId="25" xfId="62" applyFont="1" applyFill="1" applyBorder="1" applyAlignment="1" applyProtection="1">
      <alignment vertical="center" shrinkToFit="1"/>
      <protection/>
    </xf>
    <xf numFmtId="38" fontId="65" fillId="22" borderId="13" xfId="49" applyFont="1" applyFill="1" applyBorder="1" applyAlignment="1" applyProtection="1">
      <alignment vertical="center" shrinkToFit="1"/>
      <protection/>
    </xf>
    <xf numFmtId="38" fontId="65" fillId="22" borderId="0" xfId="49" applyFont="1" applyFill="1" applyBorder="1" applyAlignment="1" applyProtection="1">
      <alignment vertical="center" shrinkToFit="1"/>
      <protection/>
    </xf>
    <xf numFmtId="38" fontId="65" fillId="22" borderId="0" xfId="49" applyFont="1" applyFill="1" applyBorder="1" applyAlignment="1" applyProtection="1">
      <alignment horizontal="center" vertical="center" shrinkToFit="1"/>
      <protection/>
    </xf>
    <xf numFmtId="38" fontId="65" fillId="22" borderId="26" xfId="49" applyFont="1" applyFill="1" applyBorder="1" applyAlignment="1" applyProtection="1">
      <alignment vertical="center" shrinkToFit="1"/>
      <protection/>
    </xf>
    <xf numFmtId="181" fontId="65" fillId="22" borderId="0" xfId="62" applyNumberFormat="1" applyFont="1" applyFill="1" applyBorder="1" applyAlignment="1">
      <alignment vertical="center" shrinkToFit="1"/>
      <protection/>
    </xf>
    <xf numFmtId="0" fontId="65" fillId="22" borderId="11" xfId="62" applyFont="1" applyFill="1" applyBorder="1" applyAlignment="1" applyProtection="1">
      <alignment horizontal="left" vertical="center" shrinkToFit="1"/>
      <protection/>
    </xf>
    <xf numFmtId="0" fontId="65" fillId="4" borderId="11" xfId="62" applyFont="1" applyFill="1" applyBorder="1" applyAlignment="1" applyProtection="1">
      <alignment vertical="center" shrinkToFit="1"/>
      <protection/>
    </xf>
    <xf numFmtId="38" fontId="65" fillId="22" borderId="12" xfId="49" applyFont="1" applyFill="1" applyBorder="1" applyAlignment="1" applyProtection="1">
      <alignment vertical="center" shrinkToFit="1"/>
      <protection/>
    </xf>
    <xf numFmtId="38" fontId="65" fillId="22" borderId="28" xfId="49" applyFont="1" applyFill="1" applyBorder="1" applyAlignment="1" applyProtection="1">
      <alignment vertical="center" shrinkToFit="1"/>
      <protection/>
    </xf>
    <xf numFmtId="38" fontId="65" fillId="22" borderId="28" xfId="49" applyFont="1" applyFill="1" applyBorder="1" applyAlignment="1" applyProtection="1">
      <alignment horizontal="center" vertical="center" shrinkToFit="1"/>
      <protection/>
    </xf>
    <xf numFmtId="38" fontId="65" fillId="22" borderId="31" xfId="49" applyFont="1" applyFill="1" applyBorder="1" applyAlignment="1" applyProtection="1">
      <alignment vertical="center" shrinkToFit="1"/>
      <protection/>
    </xf>
    <xf numFmtId="181" fontId="65" fillId="22" borderId="28" xfId="62" applyNumberFormat="1" applyFont="1" applyFill="1" applyBorder="1" applyAlignment="1">
      <alignment vertical="center" shrinkToFit="1"/>
      <protection/>
    </xf>
    <xf numFmtId="181" fontId="2" fillId="22" borderId="47" xfId="62" applyNumberFormat="1" applyFont="1" applyFill="1" applyBorder="1" applyAlignment="1">
      <alignment vertical="center" shrinkToFit="1"/>
      <protection/>
    </xf>
    <xf numFmtId="181" fontId="29" fillId="24" borderId="14" xfId="61" applyNumberFormat="1" applyFont="1" applyFill="1" applyBorder="1" applyAlignment="1">
      <alignment horizontal="right" vertical="center" wrapText="1" shrinkToFit="1"/>
      <protection/>
    </xf>
    <xf numFmtId="0" fontId="29" fillId="30" borderId="14" xfId="61" applyFont="1" applyFill="1" applyBorder="1" applyAlignment="1">
      <alignment horizontal="center" vertical="center" wrapText="1" shrinkToFit="1"/>
      <protection/>
    </xf>
    <xf numFmtId="0" fontId="29" fillId="30" borderId="16" xfId="61" applyFont="1" applyFill="1" applyBorder="1" applyAlignment="1">
      <alignment horizontal="center" vertical="center" wrapText="1" shrinkToFit="1"/>
      <protection/>
    </xf>
    <xf numFmtId="0" fontId="29" fillId="24" borderId="10" xfId="61" applyFont="1" applyFill="1" applyBorder="1" applyAlignment="1">
      <alignment horizontal="center" vertical="center" wrapText="1" shrinkToFit="1"/>
      <protection/>
    </xf>
    <xf numFmtId="12" fontId="29" fillId="24" borderId="22" xfId="61" applyNumberFormat="1" applyFont="1" applyFill="1" applyBorder="1" applyAlignment="1">
      <alignment vertical="center" wrapText="1" shrinkToFit="1"/>
      <protection/>
    </xf>
    <xf numFmtId="0" fontId="29" fillId="23" borderId="22" xfId="61" applyFont="1" applyFill="1" applyBorder="1" applyAlignment="1">
      <alignment horizontal="center" vertical="center" wrapText="1" shrinkToFit="1"/>
      <protection/>
    </xf>
    <xf numFmtId="0" fontId="29" fillId="23" borderId="14" xfId="61" applyFont="1" applyFill="1" applyBorder="1" applyAlignment="1">
      <alignment horizontal="center" vertical="center" wrapText="1" shrinkToFit="1"/>
      <protection/>
    </xf>
    <xf numFmtId="181" fontId="29" fillId="24" borderId="10" xfId="61" applyNumberFormat="1" applyFont="1" applyFill="1" applyBorder="1" applyAlignment="1">
      <alignment horizontal="center" vertical="center" wrapText="1" shrinkToFit="1"/>
      <protection/>
    </xf>
    <xf numFmtId="181" fontId="29" fillId="24" borderId="22" xfId="61" applyNumberFormat="1" applyFont="1" applyFill="1" applyBorder="1" applyAlignment="1">
      <alignment horizontal="center" vertical="center" wrapText="1" shrinkToFit="1"/>
      <protection/>
    </xf>
    <xf numFmtId="38" fontId="2" fillId="24" borderId="48" xfId="49" applyFont="1" applyFill="1" applyBorder="1" applyAlignment="1">
      <alignment horizontal="right" vertical="center" shrinkToFit="1"/>
    </xf>
    <xf numFmtId="38" fontId="2" fillId="24" borderId="49" xfId="49" applyFont="1" applyFill="1" applyBorder="1" applyAlignment="1">
      <alignment horizontal="right" vertical="center" shrinkToFit="1"/>
    </xf>
    <xf numFmtId="38" fontId="2" fillId="22" borderId="10" xfId="49" applyFont="1" applyFill="1" applyBorder="1" applyAlignment="1" applyProtection="1">
      <alignment horizontal="left" vertical="center" shrinkToFit="1"/>
      <protection locked="0"/>
    </xf>
    <xf numFmtId="38" fontId="2" fillId="22" borderId="16" xfId="49" applyFont="1" applyFill="1" applyBorder="1" applyAlignment="1" applyProtection="1">
      <alignment horizontal="left" vertical="center" shrinkToFit="1"/>
      <protection locked="0"/>
    </xf>
    <xf numFmtId="38" fontId="2" fillId="22" borderId="22" xfId="49" applyFont="1" applyFill="1" applyBorder="1" applyAlignment="1" applyProtection="1">
      <alignment horizontal="left" vertical="center" shrinkToFit="1"/>
      <protection locked="0"/>
    </xf>
    <xf numFmtId="38" fontId="2" fillId="22" borderId="10" xfId="49" applyFont="1" applyFill="1" applyBorder="1" applyAlignment="1" applyProtection="1">
      <alignment horizontal="right" vertical="center" shrinkToFit="1"/>
      <protection locked="0"/>
    </xf>
    <xf numFmtId="38" fontId="2" fillId="22" borderId="16" xfId="49" applyFont="1" applyFill="1" applyBorder="1" applyAlignment="1" applyProtection="1">
      <alignment horizontal="right" vertical="center" shrinkToFit="1"/>
      <protection locked="0"/>
    </xf>
    <xf numFmtId="38" fontId="63" fillId="24" borderId="0" xfId="49" applyFont="1" applyFill="1" applyBorder="1" applyAlignment="1" applyProtection="1">
      <alignment horizontal="left" wrapText="1"/>
      <protection/>
    </xf>
    <xf numFmtId="0" fontId="3" fillId="24" borderId="50" xfId="0" applyFont="1" applyFill="1" applyBorder="1" applyAlignment="1" applyProtection="1">
      <alignment horizontal="left" vertical="center" shrinkToFit="1"/>
      <protection/>
    </xf>
    <xf numFmtId="0" fontId="3" fillId="24" borderId="44" xfId="0" applyFont="1" applyFill="1" applyBorder="1" applyAlignment="1" applyProtection="1">
      <alignment horizontal="left" vertical="center" shrinkToFit="1"/>
      <protection/>
    </xf>
    <xf numFmtId="182" fontId="3" fillId="24" borderId="44" xfId="0" applyNumberFormat="1" applyFont="1" applyFill="1" applyBorder="1" applyAlignment="1" applyProtection="1">
      <alignment horizontal="center" vertical="center" shrinkToFit="1"/>
      <protection/>
    </xf>
    <xf numFmtId="0" fontId="3" fillId="24" borderId="50" xfId="0" applyFont="1" applyFill="1" applyBorder="1" applyAlignment="1" applyProtection="1">
      <alignment horizontal="distributed" vertical="center"/>
      <protection/>
    </xf>
    <xf numFmtId="0" fontId="3" fillId="24" borderId="44" xfId="0" applyFont="1" applyFill="1" applyBorder="1" applyAlignment="1" applyProtection="1">
      <alignment horizontal="distributed" vertical="center"/>
      <protection/>
    </xf>
    <xf numFmtId="0" fontId="3" fillId="24" borderId="45" xfId="0" applyFont="1" applyFill="1" applyBorder="1" applyAlignment="1" applyProtection="1">
      <alignment horizontal="distributed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2" borderId="10" xfId="0" applyFont="1" applyFill="1" applyBorder="1" applyAlignment="1" applyProtection="1">
      <alignment horizontal="left" vertical="center" shrinkToFit="1"/>
      <protection locked="0"/>
    </xf>
    <xf numFmtId="0" fontId="2" fillId="22" borderId="16" xfId="0" applyFont="1" applyFill="1" applyBorder="1" applyAlignment="1" applyProtection="1">
      <alignment horizontal="left" vertical="center" shrinkToFit="1"/>
      <protection locked="0"/>
    </xf>
    <xf numFmtId="0" fontId="2" fillId="22" borderId="22" xfId="0" applyFont="1" applyFill="1" applyBorder="1" applyAlignment="1" applyProtection="1">
      <alignment horizontal="left" vertical="center" shrinkToFit="1"/>
      <protection locked="0"/>
    </xf>
    <xf numFmtId="0" fontId="2" fillId="24" borderId="51" xfId="0" applyFont="1" applyFill="1" applyBorder="1" applyAlignment="1">
      <alignment horizontal="left" vertical="center" shrinkToFit="1"/>
    </xf>
    <xf numFmtId="0" fontId="2" fillId="24" borderId="16" xfId="0" applyFont="1" applyFill="1" applyBorder="1" applyAlignment="1">
      <alignment horizontal="left" vertical="center" shrinkToFit="1"/>
    </xf>
    <xf numFmtId="0" fontId="3" fillId="24" borderId="45" xfId="0" applyFont="1" applyFill="1" applyBorder="1" applyAlignment="1" applyProtection="1">
      <alignment horizontal="left" vertical="center" shrinkToFit="1"/>
      <protection/>
    </xf>
    <xf numFmtId="0" fontId="3" fillId="4" borderId="44" xfId="0" applyFont="1" applyFill="1" applyBorder="1" applyAlignment="1" applyProtection="1">
      <alignment horizontal="center" vertical="center" shrinkToFit="1"/>
      <protection/>
    </xf>
    <xf numFmtId="0" fontId="3" fillId="4" borderId="45" xfId="0" applyFont="1" applyFill="1" applyBorder="1" applyAlignment="1" applyProtection="1">
      <alignment horizontal="center" vertical="center" shrinkToFit="1"/>
      <protection/>
    </xf>
    <xf numFmtId="0" fontId="2" fillId="24" borderId="28" xfId="0" applyFont="1" applyFill="1" applyBorder="1" applyAlignment="1">
      <alignment horizontal="right" vertical="center"/>
    </xf>
    <xf numFmtId="0" fontId="4" fillId="24" borderId="0" xfId="0" applyFont="1" applyFill="1" applyAlignment="1">
      <alignment horizontal="center" vertical="center"/>
    </xf>
    <xf numFmtId="0" fontId="4" fillId="24" borderId="39" xfId="0" applyFont="1" applyFill="1" applyBorder="1" applyAlignment="1">
      <alignment horizontal="center" vertical="center"/>
    </xf>
    <xf numFmtId="195" fontId="3" fillId="22" borderId="50" xfId="0" applyNumberFormat="1" applyFont="1" applyFill="1" applyBorder="1" applyAlignment="1" applyProtection="1">
      <alignment horizontal="right" vertical="center"/>
      <protection/>
    </xf>
    <xf numFmtId="195" fontId="3" fillId="22" borderId="44" xfId="0" applyNumberFormat="1" applyFont="1" applyFill="1" applyBorder="1" applyAlignment="1" applyProtection="1">
      <alignment horizontal="right" vertical="center"/>
      <protection/>
    </xf>
    <xf numFmtId="0" fontId="2" fillId="24" borderId="10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2" borderId="17" xfId="0" applyFont="1" applyFill="1" applyBorder="1" applyAlignment="1" applyProtection="1">
      <alignment horizontal="left" vertical="center" shrinkToFit="1"/>
      <protection locked="0"/>
    </xf>
    <xf numFmtId="0" fontId="2" fillId="22" borderId="15" xfId="0" applyFont="1" applyFill="1" applyBorder="1" applyAlignment="1" applyProtection="1">
      <alignment horizontal="left" vertical="center" shrinkToFit="1"/>
      <protection locked="0"/>
    </xf>
    <xf numFmtId="0" fontId="2" fillId="22" borderId="30" xfId="0" applyFont="1" applyFill="1" applyBorder="1" applyAlignment="1" applyProtection="1">
      <alignment horizontal="left" vertical="center" shrinkToFit="1"/>
      <protection locked="0"/>
    </xf>
    <xf numFmtId="0" fontId="2" fillId="24" borderId="28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2" fillId="24" borderId="28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 shrinkToFit="1"/>
    </xf>
    <xf numFmtId="38" fontId="2" fillId="0" borderId="10" xfId="49" applyFont="1" applyBorder="1" applyAlignment="1">
      <alignment horizontal="right" vertical="center" shrinkToFit="1"/>
    </xf>
    <xf numFmtId="38" fontId="2" fillId="0" borderId="16" xfId="49" applyFont="1" applyBorder="1" applyAlignment="1">
      <alignment horizontal="right" vertical="center" shrinkToFit="1"/>
    </xf>
    <xf numFmtId="38" fontId="2" fillId="0" borderId="22" xfId="49" applyFont="1" applyBorder="1" applyAlignment="1">
      <alignment horizontal="right" vertical="center" shrinkToFit="1"/>
    </xf>
    <xf numFmtId="0" fontId="4" fillId="24" borderId="52" xfId="0" applyFont="1" applyFill="1" applyBorder="1" applyAlignment="1">
      <alignment horizontal="center" vertical="center" shrinkToFit="1"/>
    </xf>
    <xf numFmtId="0" fontId="4" fillId="24" borderId="53" xfId="0" applyFont="1" applyFill="1" applyBorder="1" applyAlignment="1">
      <alignment horizontal="center" vertical="center" shrinkToFit="1"/>
    </xf>
    <xf numFmtId="0" fontId="4" fillId="24" borderId="54" xfId="0" applyFont="1" applyFill="1" applyBorder="1" applyAlignment="1">
      <alignment horizontal="center" vertical="center" shrinkToFit="1"/>
    </xf>
    <xf numFmtId="0" fontId="2" fillId="24" borderId="30" xfId="0" applyFont="1" applyFill="1" applyBorder="1" applyAlignment="1">
      <alignment horizontal="center" vertical="center"/>
    </xf>
    <xf numFmtId="0" fontId="2" fillId="24" borderId="31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right" vertical="center"/>
    </xf>
    <xf numFmtId="0" fontId="2" fillId="23" borderId="14" xfId="0" applyFont="1" applyFill="1" applyBorder="1" applyAlignment="1">
      <alignment horizontal="center" vertical="center" wrapText="1" shrinkToFit="1"/>
    </xf>
    <xf numFmtId="0" fontId="3" fillId="24" borderId="55" xfId="0" applyFont="1" applyFill="1" applyBorder="1" applyAlignment="1" applyProtection="1">
      <alignment horizontal="distributed" vertical="center" wrapText="1"/>
      <protection/>
    </xf>
    <xf numFmtId="0" fontId="3" fillId="24" borderId="56" xfId="0" applyFont="1" applyFill="1" applyBorder="1" applyAlignment="1" applyProtection="1">
      <alignment horizontal="distributed" vertical="center" wrapText="1"/>
      <protection/>
    </xf>
    <xf numFmtId="0" fontId="3" fillId="24" borderId="57" xfId="0" applyFont="1" applyFill="1" applyBorder="1" applyAlignment="1" applyProtection="1">
      <alignment horizontal="distributed" vertical="center" wrapText="1"/>
      <protection/>
    </xf>
    <xf numFmtId="0" fontId="3" fillId="24" borderId="50" xfId="0" applyFont="1" applyFill="1" applyBorder="1" applyAlignment="1" applyProtection="1">
      <alignment horizontal="distributed" vertical="center" wrapText="1"/>
      <protection/>
    </xf>
    <xf numFmtId="0" fontId="3" fillId="24" borderId="44" xfId="0" applyFont="1" applyFill="1" applyBorder="1" applyAlignment="1" applyProtection="1">
      <alignment horizontal="distributed" vertical="center" wrapText="1"/>
      <protection/>
    </xf>
    <xf numFmtId="0" fontId="3" fillId="24" borderId="45" xfId="0" applyFont="1" applyFill="1" applyBorder="1" applyAlignment="1" applyProtection="1">
      <alignment horizontal="distributed" vertical="center" wrapText="1"/>
      <protection/>
    </xf>
    <xf numFmtId="0" fontId="3" fillId="22" borderId="55" xfId="0" applyFont="1" applyFill="1" applyBorder="1" applyAlignment="1" applyProtection="1">
      <alignment horizontal="left" vertical="center" shrinkToFit="1"/>
      <protection/>
    </xf>
    <xf numFmtId="0" fontId="3" fillId="22" borderId="56" xfId="0" applyFont="1" applyFill="1" applyBorder="1" applyAlignment="1" applyProtection="1">
      <alignment horizontal="left" vertical="center" shrinkToFit="1"/>
      <protection/>
    </xf>
    <xf numFmtId="0" fontId="3" fillId="22" borderId="57" xfId="0" applyFont="1" applyFill="1" applyBorder="1" applyAlignment="1" applyProtection="1">
      <alignment horizontal="left" vertical="center" shrinkToFit="1"/>
      <protection/>
    </xf>
    <xf numFmtId="0" fontId="3" fillId="4" borderId="50" xfId="0" applyFont="1" applyFill="1" applyBorder="1" applyAlignment="1" applyProtection="1">
      <alignment horizontal="left" vertical="center" shrinkToFit="1"/>
      <protection/>
    </xf>
    <xf numFmtId="0" fontId="3" fillId="4" borderId="44" xfId="0" applyFont="1" applyFill="1" applyBorder="1" applyAlignment="1" applyProtection="1">
      <alignment horizontal="left" vertical="center" shrinkToFit="1"/>
      <protection/>
    </xf>
    <xf numFmtId="0" fontId="3" fillId="4" borderId="45" xfId="0" applyFont="1" applyFill="1" applyBorder="1" applyAlignment="1" applyProtection="1">
      <alignment horizontal="left" vertical="center" shrinkToFit="1"/>
      <protection/>
    </xf>
    <xf numFmtId="0" fontId="2" fillId="24" borderId="0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left" vertical="center" shrinkToFit="1"/>
    </xf>
    <xf numFmtId="0" fontId="2" fillId="22" borderId="14" xfId="0" applyFont="1" applyFill="1" applyBorder="1" applyAlignment="1" applyProtection="1">
      <alignment horizontal="left" vertical="center" shrinkToFit="1"/>
      <protection locked="0"/>
    </xf>
    <xf numFmtId="0" fontId="2" fillId="24" borderId="15" xfId="0" applyFont="1" applyFill="1" applyBorder="1" applyAlignment="1">
      <alignment horizontal="left" vertical="center"/>
    </xf>
    <xf numFmtId="0" fontId="3" fillId="22" borderId="50" xfId="0" applyFont="1" applyFill="1" applyBorder="1" applyAlignment="1" applyProtection="1">
      <alignment horizontal="left" vertical="center" shrinkToFit="1"/>
      <protection/>
    </xf>
    <xf numFmtId="0" fontId="3" fillId="22" borderId="44" xfId="0" applyFont="1" applyFill="1" applyBorder="1" applyAlignment="1" applyProtection="1">
      <alignment horizontal="left" vertical="center" shrinkToFit="1"/>
      <protection/>
    </xf>
    <xf numFmtId="0" fontId="3" fillId="22" borderId="45" xfId="0" applyFont="1" applyFill="1" applyBorder="1" applyAlignment="1" applyProtection="1">
      <alignment horizontal="left" vertical="center" shrinkToFit="1"/>
      <protection/>
    </xf>
    <xf numFmtId="0" fontId="3" fillId="24" borderId="44" xfId="0" applyFont="1" applyFill="1" applyBorder="1" applyAlignment="1" applyProtection="1">
      <alignment horizontal="center" vertical="center" shrinkToFit="1"/>
      <protection/>
    </xf>
    <xf numFmtId="0" fontId="2" fillId="0" borderId="30" xfId="0" applyFont="1" applyBorder="1" applyAlignment="1">
      <alignment horizontal="center" vertical="center"/>
    </xf>
    <xf numFmtId="0" fontId="66" fillId="24" borderId="0" xfId="0" applyFont="1" applyFill="1" applyBorder="1" applyAlignment="1" applyProtection="1">
      <alignment horizontal="center" vertical="center"/>
      <protection/>
    </xf>
    <xf numFmtId="0" fontId="3" fillId="22" borderId="58" xfId="0" applyFont="1" applyFill="1" applyBorder="1" applyAlignment="1" applyProtection="1">
      <alignment horizontal="left" vertical="center" shrinkToFit="1"/>
      <protection/>
    </xf>
    <xf numFmtId="0" fontId="2" fillId="23" borderId="14" xfId="0" applyFont="1" applyFill="1" applyBorder="1" applyAlignment="1" applyProtection="1">
      <alignment horizontal="center" vertical="center" wrapText="1" shrinkToFit="1"/>
      <protection/>
    </xf>
    <xf numFmtId="0" fontId="2" fillId="24" borderId="0" xfId="0" applyFont="1" applyFill="1" applyBorder="1" applyAlignment="1" applyProtection="1">
      <alignment horizontal="left" vertical="center"/>
      <protection/>
    </xf>
    <xf numFmtId="0" fontId="2" fillId="24" borderId="14" xfId="0" applyFont="1" applyFill="1" applyBorder="1" applyAlignment="1" applyProtection="1">
      <alignment horizontal="center" vertical="center"/>
      <protection/>
    </xf>
    <xf numFmtId="0" fontId="2" fillId="24" borderId="14" xfId="0" applyFont="1" applyFill="1" applyBorder="1" applyAlignment="1" applyProtection="1">
      <alignment horizontal="left" vertical="center" shrinkToFit="1"/>
      <protection/>
    </xf>
    <xf numFmtId="0" fontId="2" fillId="22" borderId="14" xfId="0" applyFont="1" applyFill="1" applyBorder="1" applyAlignment="1" applyProtection="1">
      <alignment horizontal="left" vertical="center" shrinkToFit="1"/>
      <protection/>
    </xf>
    <xf numFmtId="0" fontId="2" fillId="24" borderId="15" xfId="0" applyFont="1" applyFill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22" borderId="17" xfId="0" applyFont="1" applyFill="1" applyBorder="1" applyAlignment="1" applyProtection="1">
      <alignment horizontal="left" vertical="center" shrinkToFit="1"/>
      <protection/>
    </xf>
    <xf numFmtId="0" fontId="2" fillId="22" borderId="15" xfId="0" applyFont="1" applyFill="1" applyBorder="1" applyAlignment="1" applyProtection="1">
      <alignment horizontal="left" vertical="center" shrinkToFit="1"/>
      <protection/>
    </xf>
    <xf numFmtId="0" fontId="2" fillId="22" borderId="30" xfId="0" applyFont="1" applyFill="1" applyBorder="1" applyAlignment="1" applyProtection="1">
      <alignment horizontal="left" vertical="center" shrinkToFit="1"/>
      <protection/>
    </xf>
    <xf numFmtId="0" fontId="2" fillId="24" borderId="15" xfId="0" applyFont="1" applyFill="1" applyBorder="1" applyAlignment="1" applyProtection="1">
      <alignment horizontal="right" vertical="center"/>
      <protection/>
    </xf>
    <xf numFmtId="0" fontId="2" fillId="22" borderId="10" xfId="0" applyFont="1" applyFill="1" applyBorder="1" applyAlignment="1" applyProtection="1">
      <alignment horizontal="left" vertical="center" shrinkToFit="1"/>
      <protection/>
    </xf>
    <xf numFmtId="0" fontId="2" fillId="22" borderId="16" xfId="0" applyFont="1" applyFill="1" applyBorder="1" applyAlignment="1" applyProtection="1">
      <alignment horizontal="left" vertical="center" shrinkToFit="1"/>
      <protection/>
    </xf>
    <xf numFmtId="0" fontId="2" fillId="22" borderId="22" xfId="0" applyFont="1" applyFill="1" applyBorder="1" applyAlignment="1" applyProtection="1">
      <alignment horizontal="left" vertical="center" shrinkToFit="1"/>
      <protection/>
    </xf>
    <xf numFmtId="0" fontId="2" fillId="24" borderId="12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center" vertical="center"/>
      <protection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/>
      <protection/>
    </xf>
    <xf numFmtId="0" fontId="4" fillId="24" borderId="52" xfId="0" applyFont="1" applyFill="1" applyBorder="1" applyAlignment="1" applyProtection="1">
      <alignment horizontal="center" vertical="center" shrinkToFit="1"/>
      <protection/>
    </xf>
    <xf numFmtId="0" fontId="4" fillId="24" borderId="53" xfId="0" applyFont="1" applyFill="1" applyBorder="1" applyAlignment="1" applyProtection="1">
      <alignment horizontal="center" vertical="center" shrinkToFit="1"/>
      <protection/>
    </xf>
    <xf numFmtId="0" fontId="4" fillId="24" borderId="54" xfId="0" applyFont="1" applyFill="1" applyBorder="1" applyAlignment="1" applyProtection="1">
      <alignment horizontal="center" vertical="center" shrinkToFit="1"/>
      <protection/>
    </xf>
    <xf numFmtId="0" fontId="2" fillId="24" borderId="17" xfId="0" applyFont="1" applyFill="1" applyBorder="1" applyAlignment="1" applyProtection="1">
      <alignment horizontal="center" vertical="center"/>
      <protection/>
    </xf>
    <xf numFmtId="0" fontId="2" fillId="24" borderId="30" xfId="0" applyFont="1" applyFill="1" applyBorder="1" applyAlignment="1" applyProtection="1">
      <alignment horizontal="center" vertical="center"/>
      <protection/>
    </xf>
    <xf numFmtId="0" fontId="2" fillId="24" borderId="31" xfId="0" applyFont="1" applyFill="1" applyBorder="1" applyAlignment="1" applyProtection="1">
      <alignment horizontal="center" vertical="center"/>
      <protection/>
    </xf>
    <xf numFmtId="38" fontId="2" fillId="22" borderId="10" xfId="49" applyFont="1" applyFill="1" applyBorder="1" applyAlignment="1" applyProtection="1">
      <alignment horizontal="left" vertical="center" shrinkToFit="1"/>
      <protection/>
    </xf>
    <xf numFmtId="38" fontId="2" fillId="22" borderId="16" xfId="49" applyFont="1" applyFill="1" applyBorder="1" applyAlignment="1" applyProtection="1">
      <alignment horizontal="left" vertical="center" shrinkToFit="1"/>
      <protection/>
    </xf>
    <xf numFmtId="38" fontId="2" fillId="22" borderId="22" xfId="49" applyFont="1" applyFill="1" applyBorder="1" applyAlignment="1" applyProtection="1">
      <alignment horizontal="left" vertical="center" shrinkToFit="1"/>
      <protection/>
    </xf>
    <xf numFmtId="0" fontId="2" fillId="0" borderId="30" xfId="0" applyFont="1" applyBorder="1" applyAlignment="1" applyProtection="1">
      <alignment horizontal="center" vertical="center"/>
      <protection/>
    </xf>
    <xf numFmtId="38" fontId="2" fillId="0" borderId="10" xfId="49" applyFont="1" applyBorder="1" applyAlignment="1" applyProtection="1">
      <alignment horizontal="right" vertical="center" shrinkToFit="1"/>
      <protection/>
    </xf>
    <xf numFmtId="38" fontId="2" fillId="0" borderId="16" xfId="49" applyFont="1" applyBorder="1" applyAlignment="1" applyProtection="1">
      <alignment horizontal="right" vertical="center" shrinkToFit="1"/>
      <protection/>
    </xf>
    <xf numFmtId="38" fontId="2" fillId="0" borderId="22" xfId="49" applyFont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right" vertical="center" shrinkToFit="1"/>
      <protection/>
    </xf>
    <xf numFmtId="38" fontId="2" fillId="22" borderId="16" xfId="49" applyFont="1" applyFill="1" applyBorder="1" applyAlignment="1" applyProtection="1">
      <alignment horizontal="right" vertical="center" shrinkToFit="1"/>
      <protection/>
    </xf>
    <xf numFmtId="0" fontId="2" fillId="24" borderId="28" xfId="0" applyFont="1" applyFill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24" borderId="15" xfId="0" applyFont="1" applyFill="1" applyBorder="1" applyAlignment="1" applyProtection="1">
      <alignment horizontal="center" vertical="center"/>
      <protection/>
    </xf>
    <xf numFmtId="0" fontId="2" fillId="24" borderId="16" xfId="0" applyFont="1" applyFill="1" applyBorder="1" applyAlignment="1" applyProtection="1">
      <alignment horizontal="center" vertical="center" shrinkToFit="1"/>
      <protection/>
    </xf>
    <xf numFmtId="0" fontId="2" fillId="24" borderId="22" xfId="0" applyFont="1" applyFill="1" applyBorder="1" applyAlignment="1" applyProtection="1">
      <alignment horizontal="center" vertical="center"/>
      <protection/>
    </xf>
    <xf numFmtId="0" fontId="2" fillId="24" borderId="28" xfId="0" applyFont="1" applyFill="1" applyBorder="1" applyAlignment="1" applyProtection="1">
      <alignment horizontal="right" vertical="center"/>
      <protection/>
    </xf>
    <xf numFmtId="0" fontId="2" fillId="24" borderId="51" xfId="0" applyFont="1" applyFill="1" applyBorder="1" applyAlignment="1" applyProtection="1">
      <alignment horizontal="left" vertical="center" shrinkToFit="1"/>
      <protection/>
    </xf>
    <xf numFmtId="0" fontId="2" fillId="24" borderId="16" xfId="0" applyFont="1" applyFill="1" applyBorder="1" applyAlignment="1" applyProtection="1">
      <alignment horizontal="left" vertical="center" shrinkToFit="1"/>
      <protection/>
    </xf>
    <xf numFmtId="0" fontId="4" fillId="24" borderId="0" xfId="0" applyFont="1" applyFill="1" applyAlignment="1" applyProtection="1">
      <alignment horizontal="center" vertical="center"/>
      <protection/>
    </xf>
    <xf numFmtId="0" fontId="4" fillId="24" borderId="39" xfId="0" applyFont="1" applyFill="1" applyBorder="1" applyAlignment="1" applyProtection="1">
      <alignment horizontal="center" vertical="center"/>
      <protection/>
    </xf>
    <xf numFmtId="38" fontId="2" fillId="22" borderId="10" xfId="49" applyFont="1" applyFill="1" applyBorder="1" applyAlignment="1" applyProtection="1">
      <alignment horizontal="left" vertical="center" wrapText="1" shrinkToFit="1"/>
      <protection/>
    </xf>
    <xf numFmtId="38" fontId="2" fillId="22" borderId="16" xfId="49" applyFont="1" applyFill="1" applyBorder="1" applyAlignment="1" applyProtection="1">
      <alignment horizontal="left" vertical="center" wrapText="1" shrinkToFit="1"/>
      <protection/>
    </xf>
    <xf numFmtId="38" fontId="2" fillId="22" borderId="22" xfId="49" applyFont="1" applyFill="1" applyBorder="1" applyAlignment="1" applyProtection="1">
      <alignment horizontal="left" vertical="center" wrapText="1" shrinkToFit="1"/>
      <protection/>
    </xf>
    <xf numFmtId="38" fontId="2" fillId="24" borderId="48" xfId="49" applyFont="1" applyFill="1" applyBorder="1" applyAlignment="1" applyProtection="1">
      <alignment horizontal="right" vertical="center" shrinkToFit="1"/>
      <protection/>
    </xf>
    <xf numFmtId="38" fontId="2" fillId="24" borderId="49" xfId="49" applyFont="1" applyFill="1" applyBorder="1" applyAlignment="1" applyProtection="1">
      <alignment horizontal="right" vertical="center" shrinkToFit="1"/>
      <protection/>
    </xf>
    <xf numFmtId="0" fontId="2" fillId="24" borderId="14" xfId="62" applyFont="1" applyFill="1" applyBorder="1" applyAlignment="1" applyProtection="1">
      <alignment horizontal="center" vertical="center" shrinkToFit="1"/>
      <protection/>
    </xf>
    <xf numFmtId="0" fontId="4" fillId="24" borderId="0" xfId="62" applyFont="1" applyFill="1" applyAlignment="1" applyProtection="1">
      <alignment horizontal="center" vertical="center" shrinkToFit="1"/>
      <protection/>
    </xf>
    <xf numFmtId="0" fontId="2" fillId="24" borderId="59" xfId="62" applyFont="1" applyFill="1" applyBorder="1" applyAlignment="1" applyProtection="1">
      <alignment horizontal="center" vertical="center" shrinkToFit="1"/>
      <protection/>
    </xf>
    <xf numFmtId="0" fontId="2" fillId="24" borderId="60" xfId="62" applyFont="1" applyFill="1" applyBorder="1" applyAlignment="1" applyProtection="1">
      <alignment horizontal="center" vertical="center" shrinkToFit="1"/>
      <protection/>
    </xf>
    <xf numFmtId="0" fontId="2" fillId="24" borderId="61" xfId="62" applyFont="1" applyFill="1" applyBorder="1" applyAlignment="1" applyProtection="1">
      <alignment horizontal="center" vertical="center" shrinkToFit="1"/>
      <protection/>
    </xf>
    <xf numFmtId="38" fontId="2" fillId="22" borderId="17" xfId="49" applyFont="1" applyFill="1" applyBorder="1" applyAlignment="1" applyProtection="1">
      <alignment vertical="center" shrinkToFit="1"/>
      <protection/>
    </xf>
    <xf numFmtId="38" fontId="2" fillId="22" borderId="15" xfId="49" applyFont="1" applyFill="1" applyBorder="1" applyAlignment="1" applyProtection="1">
      <alignment vertical="center" shrinkToFit="1"/>
      <protection/>
    </xf>
    <xf numFmtId="38" fontId="2" fillId="22" borderId="30" xfId="49" applyFont="1" applyFill="1" applyBorder="1" applyAlignment="1" applyProtection="1">
      <alignment vertical="center" shrinkToFit="1"/>
      <protection/>
    </xf>
    <xf numFmtId="38" fontId="2" fillId="22" borderId="13" xfId="49" applyFont="1" applyFill="1" applyBorder="1" applyAlignment="1" applyProtection="1">
      <alignment vertical="center" shrinkToFit="1"/>
      <protection/>
    </xf>
    <xf numFmtId="38" fontId="2" fillId="22" borderId="0" xfId="49" applyFont="1" applyFill="1" applyBorder="1" applyAlignment="1" applyProtection="1">
      <alignment vertical="center" shrinkToFit="1"/>
      <protection/>
    </xf>
    <xf numFmtId="38" fontId="2" fillId="22" borderId="26" xfId="49" applyFont="1" applyFill="1" applyBorder="1" applyAlignment="1" applyProtection="1">
      <alignment vertical="center" shrinkToFit="1"/>
      <protection/>
    </xf>
    <xf numFmtId="38" fontId="2" fillId="22" borderId="12" xfId="49" applyFont="1" applyFill="1" applyBorder="1" applyAlignment="1" applyProtection="1">
      <alignment vertical="center" shrinkToFit="1"/>
      <protection/>
    </xf>
    <xf numFmtId="38" fontId="2" fillId="22" borderId="28" xfId="49" applyFont="1" applyFill="1" applyBorder="1" applyAlignment="1" applyProtection="1">
      <alignment vertical="center" shrinkToFit="1"/>
      <protection/>
    </xf>
    <xf numFmtId="0" fontId="67" fillId="24" borderId="0" xfId="62" applyFont="1" applyFill="1" applyAlignment="1" applyProtection="1">
      <alignment horizontal="center" vertical="center" shrinkToFit="1"/>
      <protection/>
    </xf>
    <xf numFmtId="181" fontId="30" fillId="22" borderId="46" xfId="49" applyNumberFormat="1" applyFont="1" applyFill="1" applyBorder="1" applyAlignment="1" applyProtection="1">
      <alignment horizontal="right" vertical="center" shrinkToFit="1"/>
      <protection/>
    </xf>
    <xf numFmtId="181" fontId="30" fillId="22" borderId="27" xfId="49" applyNumberFormat="1" applyFont="1" applyFill="1" applyBorder="1" applyAlignment="1" applyProtection="1">
      <alignment horizontal="right" vertical="center" shrinkToFit="1"/>
      <protection/>
    </xf>
    <xf numFmtId="181" fontId="30" fillId="22" borderId="62" xfId="49" applyNumberFormat="1" applyFont="1" applyFill="1" applyBorder="1" applyAlignment="1" applyProtection="1">
      <alignment horizontal="right" vertical="center" shrinkToFit="1"/>
      <protection/>
    </xf>
    <xf numFmtId="181" fontId="2" fillId="22" borderId="46" xfId="49" applyNumberFormat="1" applyFont="1" applyFill="1" applyBorder="1" applyAlignment="1" applyProtection="1">
      <alignment horizontal="right" vertical="center" shrinkToFit="1"/>
      <protection/>
    </xf>
    <xf numFmtId="181" fontId="2" fillId="22" borderId="27" xfId="49" applyNumberFormat="1" applyFont="1" applyFill="1" applyBorder="1" applyAlignment="1" applyProtection="1">
      <alignment horizontal="right" vertical="center" shrinkToFit="1"/>
      <protection/>
    </xf>
    <xf numFmtId="181" fontId="2" fillId="22" borderId="62" xfId="49" applyNumberFormat="1" applyFont="1" applyFill="1" applyBorder="1" applyAlignment="1" applyProtection="1">
      <alignment horizontal="right" vertical="center" shrinkToFit="1"/>
      <protection/>
    </xf>
    <xf numFmtId="0" fontId="2" fillId="0" borderId="19" xfId="62" applyFont="1" applyBorder="1" applyAlignment="1">
      <alignment horizontal="center" vertical="center"/>
      <protection/>
    </xf>
    <xf numFmtId="0" fontId="2" fillId="0" borderId="11" xfId="62" applyFont="1" applyBorder="1" applyAlignment="1">
      <alignment horizontal="center" vertical="center"/>
      <protection/>
    </xf>
    <xf numFmtId="0" fontId="4" fillId="24" borderId="0" xfId="62" applyFont="1" applyFill="1" applyAlignment="1">
      <alignment horizontal="center" vertical="center"/>
      <protection/>
    </xf>
    <xf numFmtId="0" fontId="66" fillId="24" borderId="28" xfId="62" applyFont="1" applyFill="1" applyBorder="1" applyAlignment="1">
      <alignment horizontal="center" vertical="center"/>
      <protection/>
    </xf>
    <xf numFmtId="38" fontId="33" fillId="24" borderId="10" xfId="49" applyFont="1" applyFill="1" applyBorder="1" applyAlignment="1" applyProtection="1">
      <alignment horizontal="center" vertical="center" shrinkToFit="1"/>
      <protection/>
    </xf>
    <xf numFmtId="38" fontId="33" fillId="24" borderId="16" xfId="49" applyFont="1" applyFill="1" applyBorder="1" applyAlignment="1" applyProtection="1">
      <alignment horizontal="center" vertical="center" shrinkToFit="1"/>
      <protection/>
    </xf>
    <xf numFmtId="38" fontId="33" fillId="24" borderId="22" xfId="49" applyFont="1" applyFill="1" applyBorder="1" applyAlignment="1" applyProtection="1">
      <alignment horizontal="center" vertical="center" shrinkToFit="1"/>
      <protection/>
    </xf>
    <xf numFmtId="0" fontId="2" fillId="24" borderId="19" xfId="0" applyFont="1" applyFill="1" applyBorder="1" applyAlignment="1" applyProtection="1">
      <alignment horizontal="center" vertical="center"/>
      <protection/>
    </xf>
    <xf numFmtId="0" fontId="2" fillId="24" borderId="38" xfId="0" applyFont="1" applyFill="1" applyBorder="1" applyAlignment="1" applyProtection="1">
      <alignment horizontal="center" vertical="center"/>
      <protection/>
    </xf>
    <xf numFmtId="0" fontId="33" fillId="24" borderId="14" xfId="0" applyFont="1" applyFill="1" applyBorder="1" applyAlignment="1" applyProtection="1">
      <alignment horizontal="center" vertical="center"/>
      <protection/>
    </xf>
    <xf numFmtId="0" fontId="37" fillId="24" borderId="14" xfId="0" applyFont="1" applyFill="1" applyBorder="1" applyAlignment="1" applyProtection="1">
      <alignment horizontal="distributed" vertical="center" wrapText="1" indent="2"/>
      <protection/>
    </xf>
    <xf numFmtId="176" fontId="37" fillId="24" borderId="10" xfId="49" applyNumberFormat="1" applyFont="1" applyFill="1" applyBorder="1" applyAlignment="1" applyProtection="1">
      <alignment horizontal="center" vertical="center" shrinkToFit="1"/>
      <protection/>
    </xf>
    <xf numFmtId="176" fontId="37" fillId="24" borderId="16" xfId="49" applyNumberFormat="1" applyFont="1" applyFill="1" applyBorder="1" applyAlignment="1" applyProtection="1">
      <alignment horizontal="center" vertical="center" shrinkToFit="1"/>
      <protection/>
    </xf>
    <xf numFmtId="176" fontId="37" fillId="24" borderId="22" xfId="49" applyNumberFormat="1" applyFont="1" applyFill="1" applyBorder="1" applyAlignment="1" applyProtection="1">
      <alignment horizontal="center" vertical="center" shrinkToFit="1"/>
      <protection/>
    </xf>
    <xf numFmtId="0" fontId="33" fillId="24" borderId="14" xfId="0" applyFont="1" applyFill="1" applyBorder="1" applyAlignment="1" applyProtection="1">
      <alignment horizontal="distributed" vertical="center" indent="2"/>
      <protection/>
    </xf>
    <xf numFmtId="0" fontId="2" fillId="24" borderId="63" xfId="0" applyFont="1" applyFill="1" applyBorder="1" applyAlignment="1" applyProtection="1">
      <alignment horizontal="center" vertical="center"/>
      <protection/>
    </xf>
    <xf numFmtId="0" fontId="2" fillId="24" borderId="43" xfId="0" applyFont="1" applyFill="1" applyBorder="1" applyAlignment="1" applyProtection="1">
      <alignment horizontal="center" vertical="center"/>
      <protection/>
    </xf>
    <xf numFmtId="0" fontId="2" fillId="24" borderId="64" xfId="0" applyFont="1" applyFill="1" applyBorder="1" applyAlignment="1" applyProtection="1">
      <alignment horizontal="center" vertical="center"/>
      <protection/>
    </xf>
    <xf numFmtId="0" fontId="33" fillId="24" borderId="17" xfId="0" applyFont="1" applyFill="1" applyBorder="1" applyAlignment="1" applyProtection="1">
      <alignment horizontal="center" vertical="center" wrapText="1"/>
      <protection/>
    </xf>
    <xf numFmtId="0" fontId="33" fillId="24" borderId="15" xfId="0" applyFont="1" applyFill="1" applyBorder="1" applyAlignment="1" applyProtection="1">
      <alignment horizontal="center" vertical="center" wrapText="1"/>
      <protection/>
    </xf>
    <xf numFmtId="0" fontId="33" fillId="24" borderId="30" xfId="0" applyFont="1" applyFill="1" applyBorder="1" applyAlignment="1" applyProtection="1">
      <alignment horizontal="center" vertical="center" wrapText="1"/>
      <protection/>
    </xf>
    <xf numFmtId="0" fontId="33" fillId="24" borderId="63" xfId="0" applyFont="1" applyFill="1" applyBorder="1" applyAlignment="1" applyProtection="1">
      <alignment horizontal="center" vertical="center" wrapText="1"/>
      <protection/>
    </xf>
    <xf numFmtId="0" fontId="33" fillId="24" borderId="43" xfId="0" applyFont="1" applyFill="1" applyBorder="1" applyAlignment="1" applyProtection="1">
      <alignment horizontal="center" vertical="center" wrapText="1"/>
      <protection/>
    </xf>
    <xf numFmtId="0" fontId="33" fillId="24" borderId="64" xfId="0" applyFont="1" applyFill="1" applyBorder="1" applyAlignment="1" applyProtection="1">
      <alignment horizontal="center" vertical="center" wrapText="1"/>
      <protection/>
    </xf>
    <xf numFmtId="38" fontId="2" fillId="24" borderId="12" xfId="49" applyFont="1" applyFill="1" applyBorder="1" applyAlignment="1" applyProtection="1">
      <alignment horizontal="right" vertical="center" shrinkToFit="1"/>
      <protection/>
    </xf>
    <xf numFmtId="38" fontId="2" fillId="24" borderId="28" xfId="49" applyFont="1" applyFill="1" applyBorder="1" applyAlignment="1" applyProtection="1">
      <alignment horizontal="right" vertical="center" shrinkToFit="1"/>
      <protection/>
    </xf>
    <xf numFmtId="38" fontId="2" fillId="24" borderId="31" xfId="49" applyFont="1" applyFill="1" applyBorder="1" applyAlignment="1" applyProtection="1">
      <alignment horizontal="right" vertical="center" shrinkToFit="1"/>
      <protection/>
    </xf>
    <xf numFmtId="38" fontId="2" fillId="22" borderId="22" xfId="49" applyFont="1" applyFill="1" applyBorder="1" applyAlignment="1" applyProtection="1">
      <alignment horizontal="right" vertical="center" shrinkToFit="1"/>
      <protection locked="0"/>
    </xf>
    <xf numFmtId="38" fontId="2" fillId="22" borderId="12" xfId="49" applyFont="1" applyFill="1" applyBorder="1" applyAlignment="1" applyProtection="1">
      <alignment horizontal="right" vertical="center" shrinkToFit="1"/>
      <protection locked="0"/>
    </xf>
    <xf numFmtId="38" fontId="2" fillId="22" borderId="28" xfId="49" applyFont="1" applyFill="1" applyBorder="1" applyAlignment="1" applyProtection="1">
      <alignment horizontal="right" vertical="center" shrinkToFit="1"/>
      <protection locked="0"/>
    </xf>
    <xf numFmtId="38" fontId="2" fillId="22" borderId="31" xfId="49" applyFont="1" applyFill="1" applyBorder="1" applyAlignment="1" applyProtection="1">
      <alignment horizontal="right" vertical="center" shrinkToFit="1"/>
      <protection locked="0"/>
    </xf>
    <xf numFmtId="0" fontId="3" fillId="24" borderId="35" xfId="0" applyFont="1" applyFill="1" applyBorder="1" applyAlignment="1" applyProtection="1">
      <alignment horizontal="center" vertical="center" shrinkToFit="1"/>
      <protection/>
    </xf>
    <xf numFmtId="0" fontId="3" fillId="0" borderId="65" xfId="0" applyFont="1" applyBorder="1" applyAlignment="1" applyProtection="1">
      <alignment vertical="center" shrinkToFit="1"/>
      <protection/>
    </xf>
    <xf numFmtId="0" fontId="3" fillId="0" borderId="34" xfId="0" applyFont="1" applyBorder="1" applyAlignment="1" applyProtection="1">
      <alignment vertical="center" shrinkToFit="1"/>
      <protection/>
    </xf>
    <xf numFmtId="0" fontId="3" fillId="24" borderId="66" xfId="0" applyFont="1" applyFill="1" applyBorder="1" applyAlignment="1" applyProtection="1">
      <alignment horizontal="center" vertical="center" shrinkToFit="1"/>
      <protection/>
    </xf>
    <xf numFmtId="38" fontId="2" fillId="22" borderId="37" xfId="49" applyFont="1" applyFill="1" applyBorder="1" applyAlignment="1" applyProtection="1">
      <alignment horizontal="right" vertical="center" shrinkToFit="1"/>
      <protection locked="0"/>
    </xf>
    <xf numFmtId="38" fontId="2" fillId="22" borderId="53" xfId="49" applyFont="1" applyFill="1" applyBorder="1" applyAlignment="1" applyProtection="1">
      <alignment horizontal="right" vertical="center" shrinkToFit="1"/>
      <protection locked="0"/>
    </xf>
    <xf numFmtId="38" fontId="2" fillId="22" borderId="67" xfId="49" applyFont="1" applyFill="1" applyBorder="1" applyAlignment="1" applyProtection="1">
      <alignment horizontal="right" vertical="center" shrinkToFit="1"/>
      <protection locked="0"/>
    </xf>
    <xf numFmtId="38" fontId="2" fillId="22" borderId="17" xfId="49" applyFont="1" applyFill="1" applyBorder="1" applyAlignment="1" applyProtection="1">
      <alignment horizontal="right" vertical="center" shrinkToFit="1"/>
      <protection locked="0"/>
    </xf>
    <xf numFmtId="38" fontId="2" fillId="22" borderId="15" xfId="49" applyFont="1" applyFill="1" applyBorder="1" applyAlignment="1" applyProtection="1">
      <alignment horizontal="right" vertical="center" shrinkToFit="1"/>
      <protection locked="0"/>
    </xf>
    <xf numFmtId="38" fontId="2" fillId="22" borderId="30" xfId="49" applyFont="1" applyFill="1" applyBorder="1" applyAlignment="1" applyProtection="1">
      <alignment horizontal="right" vertical="center" shrinkToFit="1"/>
      <protection locked="0"/>
    </xf>
    <xf numFmtId="38" fontId="2" fillId="0" borderId="35" xfId="49" applyFont="1" applyFill="1" applyBorder="1" applyAlignment="1" applyProtection="1">
      <alignment horizontal="right" vertical="center" shrinkToFit="1"/>
      <protection/>
    </xf>
    <xf numFmtId="38" fontId="2" fillId="0" borderId="65" xfId="49" applyFont="1" applyFill="1" applyBorder="1" applyAlignment="1" applyProtection="1">
      <alignment horizontal="right" vertical="center" shrinkToFit="1"/>
      <protection/>
    </xf>
    <xf numFmtId="38" fontId="2" fillId="0" borderId="34" xfId="49" applyFont="1" applyFill="1" applyBorder="1" applyAlignment="1" applyProtection="1">
      <alignment horizontal="right" vertical="center" shrinkToFit="1"/>
      <protection/>
    </xf>
    <xf numFmtId="38" fontId="2" fillId="24" borderId="14" xfId="49" applyFont="1" applyFill="1" applyBorder="1" applyAlignment="1" applyProtection="1">
      <alignment horizontal="right" vertical="center" shrinkToFit="1"/>
      <protection/>
    </xf>
    <xf numFmtId="38" fontId="2" fillId="24" borderId="40" xfId="49" applyFont="1" applyFill="1" applyBorder="1" applyAlignment="1" applyProtection="1">
      <alignment horizontal="right" vertical="center" shrinkToFit="1"/>
      <protection/>
    </xf>
    <xf numFmtId="38" fontId="2" fillId="24" borderId="35" xfId="49" applyFont="1" applyFill="1" applyBorder="1" applyAlignment="1" applyProtection="1">
      <alignment horizontal="right" vertical="center" shrinkToFit="1"/>
      <protection/>
    </xf>
    <xf numFmtId="38" fontId="2" fillId="24" borderId="65" xfId="49" applyFont="1" applyFill="1" applyBorder="1" applyAlignment="1" applyProtection="1">
      <alignment horizontal="right" vertical="center" shrinkToFit="1"/>
      <protection/>
    </xf>
    <xf numFmtId="38" fontId="2" fillId="24" borderId="68" xfId="49" applyFont="1" applyFill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horizontal="left" vertical="center"/>
      <protection locked="0"/>
    </xf>
    <xf numFmtId="38" fontId="33" fillId="24" borderId="14" xfId="49" applyFont="1" applyFill="1" applyBorder="1" applyAlignment="1" applyProtection="1">
      <alignment horizontal="center" vertical="center" shrinkToFit="1"/>
      <protection/>
    </xf>
    <xf numFmtId="176" fontId="37" fillId="24" borderId="14" xfId="49" applyNumberFormat="1" applyFont="1" applyFill="1" applyBorder="1" applyAlignment="1" applyProtection="1">
      <alignment horizontal="center" vertical="center" shrinkToFit="1"/>
      <protection/>
    </xf>
    <xf numFmtId="38" fontId="2" fillId="0" borderId="10" xfId="49" applyFont="1" applyFill="1" applyBorder="1" applyAlignment="1" applyProtection="1">
      <alignment horizontal="right" vertical="center" shrinkToFit="1"/>
      <protection/>
    </xf>
    <xf numFmtId="38" fontId="2" fillId="0" borderId="16" xfId="49" applyFont="1" applyFill="1" applyBorder="1" applyAlignment="1" applyProtection="1">
      <alignment horizontal="right" vertical="center" shrinkToFit="1"/>
      <protection/>
    </xf>
    <xf numFmtId="38" fontId="2" fillId="0" borderId="22" xfId="49" applyFont="1" applyFill="1" applyBorder="1" applyAlignment="1" applyProtection="1">
      <alignment horizontal="right" vertical="center" shrinkToFit="1"/>
      <protection/>
    </xf>
    <xf numFmtId="38" fontId="2" fillId="24" borderId="10" xfId="49" applyFont="1" applyFill="1" applyBorder="1" applyAlignment="1" applyProtection="1">
      <alignment horizontal="right" vertical="center" shrinkToFit="1"/>
      <protection/>
    </xf>
    <xf numFmtId="38" fontId="2" fillId="24" borderId="16" xfId="49" applyFont="1" applyFill="1" applyBorder="1" applyAlignment="1" applyProtection="1">
      <alignment horizontal="right" vertical="center" shrinkToFit="1"/>
      <protection/>
    </xf>
    <xf numFmtId="38" fontId="2" fillId="24" borderId="69" xfId="49" applyFont="1" applyFill="1" applyBorder="1" applyAlignment="1" applyProtection="1">
      <alignment horizontal="right" vertical="center" shrinkToFit="1"/>
      <protection/>
    </xf>
    <xf numFmtId="38" fontId="2" fillId="24" borderId="11" xfId="49" applyFont="1" applyFill="1" applyBorder="1" applyAlignment="1" applyProtection="1">
      <alignment horizontal="right" vertical="center" shrinkToFit="1"/>
      <protection/>
    </xf>
    <xf numFmtId="38" fontId="2" fillId="24" borderId="22" xfId="49" applyFont="1" applyFill="1" applyBorder="1" applyAlignment="1" applyProtection="1">
      <alignment horizontal="right" vertical="center" shrinkToFit="1"/>
      <protection/>
    </xf>
    <xf numFmtId="0" fontId="3" fillId="24" borderId="70" xfId="0" applyFont="1" applyFill="1" applyBorder="1" applyAlignment="1" applyProtection="1">
      <alignment horizontal="left" vertical="center" shrinkToFit="1"/>
      <protection/>
    </xf>
    <xf numFmtId="0" fontId="3" fillId="24" borderId="71" xfId="0" applyFont="1" applyFill="1" applyBorder="1" applyAlignment="1" applyProtection="1">
      <alignment horizontal="left" vertical="center" shrinkToFit="1"/>
      <protection/>
    </xf>
    <xf numFmtId="0" fontId="3" fillId="24" borderId="71" xfId="0" applyFont="1" applyFill="1" applyBorder="1" applyAlignment="1" applyProtection="1">
      <alignment horizontal="center" vertical="center" shrinkToFit="1"/>
      <protection/>
    </xf>
    <xf numFmtId="0" fontId="3" fillId="24" borderId="58" xfId="0" applyFont="1" applyFill="1" applyBorder="1" applyAlignment="1" applyProtection="1">
      <alignment horizontal="distributed" vertical="center" wrapText="1"/>
      <protection/>
    </xf>
    <xf numFmtId="0" fontId="3" fillId="24" borderId="72" xfId="0" applyFont="1" applyFill="1" applyBorder="1" applyAlignment="1" applyProtection="1">
      <alignment horizontal="center" vertical="center" shrinkToFit="1"/>
      <protection/>
    </xf>
    <xf numFmtId="0" fontId="3" fillId="24" borderId="50" xfId="0" applyFont="1" applyFill="1" applyBorder="1" applyAlignment="1" applyProtection="1">
      <alignment horizontal="left" vertical="center"/>
      <protection/>
    </xf>
    <xf numFmtId="0" fontId="3" fillId="24" borderId="44" xfId="0" applyFont="1" applyFill="1" applyBorder="1" applyAlignment="1" applyProtection="1">
      <alignment horizontal="left" vertical="center"/>
      <protection/>
    </xf>
    <xf numFmtId="0" fontId="3" fillId="24" borderId="45" xfId="0" applyFont="1" applyFill="1" applyBorder="1" applyAlignment="1" applyProtection="1">
      <alignment horizontal="left" vertical="center"/>
      <protection/>
    </xf>
    <xf numFmtId="195" fontId="3" fillId="24" borderId="50" xfId="0" applyNumberFormat="1" applyFont="1" applyFill="1" applyBorder="1" applyAlignment="1" applyProtection="1">
      <alignment horizontal="right" vertical="center" shrinkToFit="1"/>
      <protection/>
    </xf>
    <xf numFmtId="195" fontId="3" fillId="24" borderId="44" xfId="0" applyNumberFormat="1" applyFont="1" applyFill="1" applyBorder="1" applyAlignment="1" applyProtection="1">
      <alignment horizontal="right" vertical="center" shrinkToFi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0" xfId="0" applyFont="1" applyFill="1" applyBorder="1" applyAlignment="1" applyProtection="1">
      <alignment horizontal="right" vertical="center"/>
      <protection/>
    </xf>
    <xf numFmtId="0" fontId="2" fillId="22" borderId="16" xfId="0" applyFont="1" applyFill="1" applyBorder="1" applyAlignment="1" applyProtection="1">
      <alignment horizontal="distributed" vertical="center" wrapText="1"/>
      <protection locked="0"/>
    </xf>
    <xf numFmtId="0" fontId="2" fillId="22" borderId="22" xfId="0" applyFont="1" applyFill="1" applyBorder="1" applyAlignment="1" applyProtection="1">
      <alignment horizontal="distributed" vertical="center" wrapText="1"/>
      <protection locked="0"/>
    </xf>
    <xf numFmtId="0" fontId="4" fillId="24" borderId="52" xfId="0" applyFont="1" applyFill="1" applyBorder="1" applyAlignment="1" applyProtection="1">
      <alignment horizontal="center" vertical="center" textRotation="255"/>
      <protection/>
    </xf>
    <xf numFmtId="0" fontId="38" fillId="0" borderId="73" xfId="0" applyFont="1" applyBorder="1" applyAlignment="1" applyProtection="1">
      <alignment vertical="center"/>
      <protection/>
    </xf>
    <xf numFmtId="0" fontId="38" fillId="0" borderId="74" xfId="0" applyFont="1" applyBorder="1" applyAlignment="1" applyProtection="1">
      <alignment vertical="center"/>
      <protection/>
    </xf>
    <xf numFmtId="0" fontId="2" fillId="24" borderId="37" xfId="0" applyFont="1" applyFill="1" applyBorder="1" applyAlignment="1" applyProtection="1">
      <alignment horizontal="center" vertical="center" textRotation="255"/>
      <protection/>
    </xf>
    <xf numFmtId="0" fontId="32" fillId="0" borderId="13" xfId="0" applyFont="1" applyBorder="1" applyAlignment="1" applyProtection="1">
      <alignment vertical="center"/>
      <protection/>
    </xf>
    <xf numFmtId="0" fontId="32" fillId="0" borderId="12" xfId="0" applyFont="1" applyBorder="1" applyAlignment="1" applyProtection="1">
      <alignment vertical="center"/>
      <protection/>
    </xf>
    <xf numFmtId="38" fontId="2" fillId="24" borderId="34" xfId="49" applyFont="1" applyFill="1" applyBorder="1" applyAlignment="1" applyProtection="1">
      <alignment horizontal="right" vertical="center" shrinkToFit="1"/>
      <protection/>
    </xf>
    <xf numFmtId="38" fontId="30" fillId="24" borderId="0" xfId="49" applyFont="1" applyFill="1" applyAlignment="1" applyProtection="1">
      <alignment horizontal="right" vertical="center"/>
      <protection/>
    </xf>
    <xf numFmtId="0" fontId="2" fillId="24" borderId="0" xfId="0" applyFont="1" applyFill="1" applyAlignment="1" applyProtection="1">
      <alignment horizontal="left" vertical="center"/>
      <protection/>
    </xf>
    <xf numFmtId="0" fontId="2" fillId="24" borderId="0" xfId="0" applyFont="1" applyFill="1" applyAlignment="1" applyProtection="1">
      <alignment horizontal="center" vertical="center" shrinkToFit="1"/>
      <protection/>
    </xf>
    <xf numFmtId="38" fontId="2" fillId="24" borderId="33" xfId="49" applyFont="1" applyFill="1" applyBorder="1" applyAlignment="1" applyProtection="1">
      <alignment horizontal="right" vertical="center" shrinkToFit="1"/>
      <protection/>
    </xf>
    <xf numFmtId="38" fontId="2" fillId="24" borderId="75" xfId="49" applyFont="1" applyFill="1" applyBorder="1" applyAlignment="1" applyProtection="1">
      <alignment horizontal="right" vertical="center" shrinkToFit="1"/>
      <protection/>
    </xf>
    <xf numFmtId="38" fontId="2" fillId="24" borderId="36" xfId="49" applyFont="1" applyFill="1" applyBorder="1" applyAlignment="1" applyProtection="1">
      <alignment horizontal="right" vertical="center" shrinkToFit="1"/>
      <protection/>
    </xf>
    <xf numFmtId="38" fontId="2" fillId="24" borderId="76" xfId="49" applyFont="1" applyFill="1" applyBorder="1" applyAlignment="1" applyProtection="1">
      <alignment horizontal="right" vertical="center" shrinkToFit="1"/>
      <protection/>
    </xf>
    <xf numFmtId="38" fontId="30" fillId="24" borderId="16" xfId="49" applyFont="1" applyFill="1" applyBorder="1" applyAlignment="1" applyProtection="1">
      <alignment horizontal="right" vertical="center" shrinkToFit="1"/>
      <protection/>
    </xf>
    <xf numFmtId="0" fontId="3" fillId="24" borderId="0" xfId="0" applyFont="1" applyFill="1" applyAlignment="1" applyProtection="1">
      <alignment horizontal="center" vertical="center" shrinkToFit="1"/>
      <protection/>
    </xf>
    <xf numFmtId="38" fontId="2" fillId="24" borderId="32" xfId="49" applyFont="1" applyFill="1" applyBorder="1" applyAlignment="1" applyProtection="1">
      <alignment horizontal="right" vertical="center" shrinkToFit="1"/>
      <protection/>
    </xf>
    <xf numFmtId="38" fontId="2" fillId="24" borderId="77" xfId="49" applyFont="1" applyFill="1" applyBorder="1" applyAlignment="1" applyProtection="1">
      <alignment horizontal="right" vertical="center" shrinkToFit="1"/>
      <protection/>
    </xf>
    <xf numFmtId="0" fontId="3" fillId="24" borderId="0" xfId="0" applyFont="1" applyFill="1" applyAlignment="1" applyProtection="1">
      <alignment horizontal="right" vertical="center" shrinkToFit="1"/>
      <protection/>
    </xf>
    <xf numFmtId="38" fontId="34" fillId="24" borderId="0" xfId="49" applyFont="1" applyFill="1" applyAlignment="1" applyProtection="1">
      <alignment horizontal="right" vertical="center" shrinkToFit="1"/>
      <protection/>
    </xf>
    <xf numFmtId="0" fontId="2" fillId="24" borderId="65" xfId="0" applyFont="1" applyFill="1" applyBorder="1" applyAlignment="1" applyProtection="1">
      <alignment horizontal="center" vertical="center"/>
      <protection/>
    </xf>
    <xf numFmtId="0" fontId="2" fillId="24" borderId="34" xfId="0" applyFont="1" applyFill="1" applyBorder="1" applyAlignment="1" applyProtection="1">
      <alignment horizontal="center" vertical="center"/>
      <protection/>
    </xf>
    <xf numFmtId="0" fontId="26" fillId="24" borderId="0" xfId="0" applyFont="1" applyFill="1" applyAlignment="1" applyProtection="1">
      <alignment horizontal="left" vertical="top"/>
      <protection/>
    </xf>
    <xf numFmtId="0" fontId="2" fillId="24" borderId="52" xfId="0" applyFont="1" applyFill="1" applyBorder="1" applyAlignment="1" applyProtection="1">
      <alignment horizontal="center" vertical="center" wrapText="1"/>
      <protection/>
    </xf>
    <xf numFmtId="0" fontId="2" fillId="24" borderId="73" xfId="0" applyFont="1" applyFill="1" applyBorder="1" applyAlignment="1" applyProtection="1">
      <alignment horizontal="center" vertical="center" wrapText="1"/>
      <protection/>
    </xf>
    <xf numFmtId="0" fontId="2" fillId="24" borderId="74" xfId="0" applyFont="1" applyFill="1" applyBorder="1" applyAlignment="1" applyProtection="1">
      <alignment horizontal="center" vertical="center" wrapText="1"/>
      <protection/>
    </xf>
    <xf numFmtId="0" fontId="2" fillId="24" borderId="53" xfId="0" applyFont="1" applyFill="1" applyBorder="1" applyAlignment="1" applyProtection="1">
      <alignment vertical="center" textRotation="255" shrinkToFit="1"/>
      <protection/>
    </xf>
    <xf numFmtId="0" fontId="2" fillId="24" borderId="0" xfId="0" applyFont="1" applyFill="1" applyBorder="1" applyAlignment="1" applyProtection="1">
      <alignment vertical="center" textRotation="255" shrinkToFit="1"/>
      <protection/>
    </xf>
    <xf numFmtId="0" fontId="2" fillId="24" borderId="43" xfId="0" applyFont="1" applyFill="1" applyBorder="1" applyAlignment="1" applyProtection="1">
      <alignment vertical="center" textRotation="255" shrinkToFit="1"/>
      <protection/>
    </xf>
    <xf numFmtId="0" fontId="2" fillId="24" borderId="28" xfId="0" applyFont="1" applyFill="1" applyBorder="1" applyAlignment="1" applyProtection="1">
      <alignment horizontal="distributed" vertical="center"/>
      <protection/>
    </xf>
    <xf numFmtId="0" fontId="2" fillId="24" borderId="31" xfId="0" applyFont="1" applyFill="1" applyBorder="1" applyAlignment="1" applyProtection="1">
      <alignment horizontal="distributed" vertical="center"/>
      <protection/>
    </xf>
    <xf numFmtId="38" fontId="2" fillId="24" borderId="10" xfId="49" applyFont="1" applyFill="1" applyBorder="1" applyAlignment="1" applyProtection="1">
      <alignment horizontal="right" vertical="center" shrinkToFit="1"/>
      <protection locked="0"/>
    </xf>
    <xf numFmtId="38" fontId="2" fillId="24" borderId="16" xfId="49" applyFont="1" applyFill="1" applyBorder="1" applyAlignment="1" applyProtection="1">
      <alignment horizontal="right" vertical="center" shrinkToFit="1"/>
      <protection locked="0"/>
    </xf>
    <xf numFmtId="38" fontId="2" fillId="24" borderId="22" xfId="49" applyFont="1" applyFill="1" applyBorder="1" applyAlignment="1" applyProtection="1">
      <alignment horizontal="right" vertical="center" shrinkToFit="1"/>
      <protection locked="0"/>
    </xf>
    <xf numFmtId="38" fontId="2" fillId="0" borderId="68" xfId="49" applyFont="1" applyFill="1" applyBorder="1" applyAlignment="1" applyProtection="1">
      <alignment horizontal="right" vertical="center" shrinkToFit="1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0" fontId="2" fillId="24" borderId="26" xfId="0" applyFont="1" applyFill="1" applyBorder="1" applyAlignment="1" applyProtection="1">
      <alignment horizontal="center" vertical="center"/>
      <protection/>
    </xf>
    <xf numFmtId="0" fontId="2" fillId="24" borderId="25" xfId="0" applyFont="1" applyFill="1" applyBorder="1" applyAlignment="1" applyProtection="1">
      <alignment horizontal="center" vertical="center"/>
      <protection/>
    </xf>
    <xf numFmtId="38" fontId="2" fillId="22" borderId="33" xfId="49" applyFont="1" applyFill="1" applyBorder="1" applyAlignment="1" applyProtection="1">
      <alignment horizontal="right" vertical="center" shrinkToFit="1"/>
      <protection locked="0"/>
    </xf>
    <xf numFmtId="38" fontId="2" fillId="22" borderId="75" xfId="49" applyFont="1" applyFill="1" applyBorder="1" applyAlignment="1" applyProtection="1">
      <alignment horizontal="right" vertical="center" shrinkToFit="1"/>
      <protection locked="0"/>
    </xf>
    <xf numFmtId="38" fontId="2" fillId="22" borderId="36" xfId="49" applyFont="1" applyFill="1" applyBorder="1" applyAlignment="1" applyProtection="1">
      <alignment horizontal="right" vertical="center" shrinkToFit="1"/>
      <protection locked="0"/>
    </xf>
    <xf numFmtId="178" fontId="3" fillId="24" borderId="58" xfId="0" applyNumberFormat="1" applyFont="1" applyFill="1" applyBorder="1" applyAlignment="1" applyProtection="1">
      <alignment horizontal="distributed" vertical="center" shrinkToFit="1"/>
      <protection/>
    </xf>
    <xf numFmtId="38" fontId="2" fillId="22" borderId="22" xfId="49" applyFont="1" applyFill="1" applyBorder="1" applyAlignment="1" applyProtection="1">
      <alignment horizontal="right" vertical="center" shrinkToFit="1"/>
      <protection/>
    </xf>
    <xf numFmtId="38" fontId="2" fillId="22" borderId="12" xfId="49" applyFont="1" applyFill="1" applyBorder="1" applyAlignment="1" applyProtection="1">
      <alignment horizontal="right" vertical="center" shrinkToFit="1"/>
      <protection/>
    </xf>
    <xf numFmtId="38" fontId="2" fillId="22" borderId="28" xfId="49" applyFont="1" applyFill="1" applyBorder="1" applyAlignment="1" applyProtection="1">
      <alignment horizontal="right" vertical="center" shrinkToFit="1"/>
      <protection/>
    </xf>
    <xf numFmtId="38" fontId="2" fillId="22" borderId="31" xfId="49" applyFont="1" applyFill="1" applyBorder="1" applyAlignment="1" applyProtection="1">
      <alignment horizontal="right" vertical="center" shrinkToFit="1"/>
      <protection/>
    </xf>
    <xf numFmtId="38" fontId="2" fillId="22" borderId="33" xfId="49" applyFont="1" applyFill="1" applyBorder="1" applyAlignment="1" applyProtection="1">
      <alignment horizontal="right" vertical="center" shrinkToFit="1"/>
      <protection/>
    </xf>
    <xf numFmtId="38" fontId="2" fillId="22" borderId="75" xfId="49" applyFont="1" applyFill="1" applyBorder="1" applyAlignment="1" applyProtection="1">
      <alignment horizontal="right" vertical="center" shrinkToFit="1"/>
      <protection/>
    </xf>
    <xf numFmtId="38" fontId="2" fillId="22" borderId="36" xfId="49" applyFont="1" applyFill="1" applyBorder="1" applyAlignment="1" applyProtection="1">
      <alignment horizontal="right" vertical="center" shrinkToFit="1"/>
      <protection/>
    </xf>
    <xf numFmtId="0" fontId="2" fillId="22" borderId="16" xfId="0" applyFont="1" applyFill="1" applyBorder="1" applyAlignment="1" applyProtection="1">
      <alignment horizontal="distributed" vertical="center" wrapText="1"/>
      <protection/>
    </xf>
    <xf numFmtId="0" fontId="2" fillId="22" borderId="22" xfId="0" applyFont="1" applyFill="1" applyBorder="1" applyAlignment="1" applyProtection="1">
      <alignment horizontal="distributed" vertical="center" wrapText="1"/>
      <protection/>
    </xf>
    <xf numFmtId="38" fontId="2" fillId="22" borderId="17" xfId="49" applyFont="1" applyFill="1" applyBorder="1" applyAlignment="1" applyProtection="1">
      <alignment horizontal="right" vertical="center" shrinkToFit="1"/>
      <protection/>
    </xf>
    <xf numFmtId="38" fontId="2" fillId="22" borderId="15" xfId="49" applyFont="1" applyFill="1" applyBorder="1" applyAlignment="1" applyProtection="1">
      <alignment horizontal="right" vertical="center" shrinkToFit="1"/>
      <protection/>
    </xf>
    <xf numFmtId="38" fontId="2" fillId="22" borderId="10" xfId="49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38" fontId="2" fillId="22" borderId="37" xfId="49" applyFont="1" applyFill="1" applyBorder="1" applyAlignment="1" applyProtection="1">
      <alignment horizontal="right" vertical="center" shrinkToFit="1"/>
      <protection/>
    </xf>
    <xf numFmtId="38" fontId="2" fillId="22" borderId="53" xfId="49" applyFont="1" applyFill="1" applyBorder="1" applyAlignment="1" applyProtection="1">
      <alignment horizontal="right" vertical="center" shrinkToFit="1"/>
      <protection/>
    </xf>
    <xf numFmtId="38" fontId="2" fillId="22" borderId="67" xfId="49" applyFont="1" applyFill="1" applyBorder="1" applyAlignment="1" applyProtection="1">
      <alignment horizontal="right" vertical="center" shrinkToFit="1"/>
      <protection/>
    </xf>
    <xf numFmtId="38" fontId="2" fillId="22" borderId="30" xfId="49" applyFont="1" applyFill="1" applyBorder="1" applyAlignment="1" applyProtection="1">
      <alignment horizontal="right" vertical="center" shrinkToFit="1"/>
      <protection/>
    </xf>
    <xf numFmtId="0" fontId="33" fillId="24" borderId="14" xfId="0" applyFont="1" applyFill="1" applyBorder="1" applyAlignment="1" applyProtection="1">
      <alignment horizontal="distributed" vertical="center" wrapText="1" indent="2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4kikakuteiansyotenpu1" xfId="61"/>
    <cellStyle name="標準_24kikakuteiansyotenpu3" xfId="62"/>
    <cellStyle name="Followed Hyperlink" xfId="63"/>
    <cellStyle name="良い" xfId="64"/>
  </cellStyles>
  <dxfs count="56"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2"/>
      </font>
    </dxf>
    <dxf>
      <font>
        <color indexed="12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2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FF0000"/>
      </font>
      <fill>
        <patternFill patternType="none">
          <bgColor indexed="65"/>
        </patternFill>
      </fill>
      <border/>
    </dxf>
    <dxf>
      <font>
        <color rgb="FF0000FF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104775</xdr:colOff>
      <xdr:row>16</xdr:row>
      <xdr:rowOff>38100</xdr:rowOff>
    </xdr:from>
    <xdr:ext cx="3857625" cy="657225"/>
    <xdr:sp>
      <xdr:nvSpPr>
        <xdr:cNvPr id="1" name="Text Box 1"/>
        <xdr:cNvSpPr txBox="1">
          <a:spLocks noChangeArrowheads="1"/>
        </xdr:cNvSpPr>
      </xdr:nvSpPr>
      <xdr:spPr>
        <a:xfrm>
          <a:off x="342900" y="180975"/>
          <a:ext cx="38576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部分を記入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既定予算額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には提出済の収支予算書の額を記入ください</a:t>
          </a:r>
        </a:p>
      </xdr:txBody>
    </xdr:sp>
    <xdr:clientData fPrintsWithSheet="0"/>
  </xdr:oneCellAnchor>
  <xdr:twoCellAnchor>
    <xdr:from>
      <xdr:col>1</xdr:col>
      <xdr:colOff>304800</xdr:colOff>
      <xdr:row>16</xdr:row>
      <xdr:rowOff>123825</xdr:rowOff>
    </xdr:from>
    <xdr:to>
      <xdr:col>1</xdr:col>
      <xdr:colOff>438150</xdr:colOff>
      <xdr:row>17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542925" y="266700"/>
          <a:ext cx="133350" cy="1809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466725</xdr:colOff>
      <xdr:row>16</xdr:row>
      <xdr:rowOff>142875</xdr:rowOff>
    </xdr:from>
    <xdr:to>
      <xdr:col>2</xdr:col>
      <xdr:colOff>600075</xdr:colOff>
      <xdr:row>17</xdr:row>
      <xdr:rowOff>114300</xdr:rowOff>
    </xdr:to>
    <xdr:sp>
      <xdr:nvSpPr>
        <xdr:cNvPr id="3" name="Rectangle 3"/>
        <xdr:cNvSpPr>
          <a:spLocks/>
        </xdr:cNvSpPr>
      </xdr:nvSpPr>
      <xdr:spPr>
        <a:xfrm>
          <a:off x="1657350" y="285750"/>
          <a:ext cx="13335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523875</xdr:colOff>
      <xdr:row>44</xdr:row>
      <xdr:rowOff>9525</xdr:rowOff>
    </xdr:from>
    <xdr:to>
      <xdr:col>7</xdr:col>
      <xdr:colOff>523875</xdr:colOff>
      <xdr:row>45</xdr:row>
      <xdr:rowOff>180975</xdr:rowOff>
    </xdr:to>
    <xdr:sp>
      <xdr:nvSpPr>
        <xdr:cNvPr id="4" name="Line 7"/>
        <xdr:cNvSpPr>
          <a:spLocks/>
        </xdr:cNvSpPr>
      </xdr:nvSpPr>
      <xdr:spPr>
        <a:xfrm>
          <a:off x="6000750" y="65151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295275</xdr:colOff>
      <xdr:row>18</xdr:row>
      <xdr:rowOff>38100</xdr:rowOff>
    </xdr:from>
    <xdr:to>
      <xdr:col>1</xdr:col>
      <xdr:colOff>428625</xdr:colOff>
      <xdr:row>19</xdr:row>
      <xdr:rowOff>28575</xdr:rowOff>
    </xdr:to>
    <xdr:sp>
      <xdr:nvSpPr>
        <xdr:cNvPr id="5" name="Rectangle 16" descr="25%"/>
        <xdr:cNvSpPr>
          <a:spLocks/>
        </xdr:cNvSpPr>
      </xdr:nvSpPr>
      <xdr:spPr>
        <a:xfrm>
          <a:off x="533400" y="542925"/>
          <a:ext cx="123825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647700</xdr:colOff>
      <xdr:row>14</xdr:row>
      <xdr:rowOff>38100</xdr:rowOff>
    </xdr:from>
    <xdr:ext cx="2886075" cy="676275"/>
    <xdr:sp>
      <xdr:nvSpPr>
        <xdr:cNvPr id="1" name="Text Box 1"/>
        <xdr:cNvSpPr txBox="1">
          <a:spLocks noChangeArrowheads="1"/>
        </xdr:cNvSpPr>
      </xdr:nvSpPr>
      <xdr:spPr>
        <a:xfrm>
          <a:off x="885825" y="180975"/>
          <a:ext cx="2886075" cy="676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既定予算額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には提出済収支予算書の額を記入ください</a:t>
          </a:r>
        </a:p>
      </xdr:txBody>
    </xdr:sp>
    <xdr:clientData fPrintsWithSheet="0"/>
  </xdr:oneCellAnchor>
  <xdr:twoCellAnchor>
    <xdr:from>
      <xdr:col>1</xdr:col>
      <xdr:colOff>762000</xdr:colOff>
      <xdr:row>14</xdr:row>
      <xdr:rowOff>104775</xdr:rowOff>
    </xdr:from>
    <xdr:to>
      <xdr:col>1</xdr:col>
      <xdr:colOff>904875</xdr:colOff>
      <xdr:row>15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1000125" y="247650"/>
          <a:ext cx="13335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742950</xdr:colOff>
      <xdr:row>14</xdr:row>
      <xdr:rowOff>95250</xdr:rowOff>
    </xdr:from>
    <xdr:to>
      <xdr:col>3</xdr:col>
      <xdr:colOff>19050</xdr:colOff>
      <xdr:row>15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1933575" y="238125"/>
          <a:ext cx="133350" cy="1143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7</xdr:col>
      <xdr:colOff>523875</xdr:colOff>
      <xdr:row>42</xdr:row>
      <xdr:rowOff>9525</xdr:rowOff>
    </xdr:from>
    <xdr:to>
      <xdr:col>7</xdr:col>
      <xdr:colOff>523875</xdr:colOff>
      <xdr:row>43</xdr:row>
      <xdr:rowOff>180975</xdr:rowOff>
    </xdr:to>
    <xdr:sp>
      <xdr:nvSpPr>
        <xdr:cNvPr id="4" name="Line 7"/>
        <xdr:cNvSpPr>
          <a:spLocks/>
        </xdr:cNvSpPr>
      </xdr:nvSpPr>
      <xdr:spPr>
        <a:xfrm>
          <a:off x="6000750" y="64389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762000</xdr:colOff>
      <xdr:row>17</xdr:row>
      <xdr:rowOff>9525</xdr:rowOff>
    </xdr:from>
    <xdr:to>
      <xdr:col>1</xdr:col>
      <xdr:colOff>895350</xdr:colOff>
      <xdr:row>18</xdr:row>
      <xdr:rowOff>0</xdr:rowOff>
    </xdr:to>
    <xdr:sp>
      <xdr:nvSpPr>
        <xdr:cNvPr id="5" name="Rectangle 14" descr="25%"/>
        <xdr:cNvSpPr>
          <a:spLocks/>
        </xdr:cNvSpPr>
      </xdr:nvSpPr>
      <xdr:spPr>
        <a:xfrm>
          <a:off x="1000125" y="581025"/>
          <a:ext cx="123825" cy="1333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257175</xdr:colOff>
      <xdr:row>1</xdr:row>
      <xdr:rowOff>47625</xdr:rowOff>
    </xdr:from>
    <xdr:ext cx="2486025" cy="304800"/>
    <xdr:sp>
      <xdr:nvSpPr>
        <xdr:cNvPr id="1" name="Text Box 1"/>
        <xdr:cNvSpPr txBox="1">
          <a:spLocks noChangeArrowheads="1"/>
        </xdr:cNvSpPr>
      </xdr:nvSpPr>
      <xdr:spPr>
        <a:xfrm>
          <a:off x="257175" y="285750"/>
          <a:ext cx="24860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部分は選択してください</a:t>
          </a:r>
        </a:p>
      </xdr:txBody>
    </xdr:sp>
    <xdr:clientData fPrintsWithSheet="0"/>
  </xdr:oneCellAnchor>
  <xdr:twoCellAnchor>
    <xdr:from>
      <xdr:col>0</xdr:col>
      <xdr:colOff>361950</xdr:colOff>
      <xdr:row>1</xdr:row>
      <xdr:rowOff>123825</xdr:rowOff>
    </xdr:from>
    <xdr:to>
      <xdr:col>0</xdr:col>
      <xdr:colOff>514350</xdr:colOff>
      <xdr:row>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361950" y="361950"/>
          <a:ext cx="152400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1</xdr:col>
      <xdr:colOff>219075</xdr:colOff>
      <xdr:row>1</xdr:row>
      <xdr:rowOff>123825</xdr:rowOff>
    </xdr:from>
    <xdr:to>
      <xdr:col>1</xdr:col>
      <xdr:colOff>361950</xdr:colOff>
      <xdr:row>2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1285875" y="361950"/>
          <a:ext cx="142875" cy="1428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8</xdr:row>
      <xdr:rowOff>104775</xdr:rowOff>
    </xdr:from>
    <xdr:ext cx="4219575" cy="2466975"/>
    <xdr:sp>
      <xdr:nvSpPr>
        <xdr:cNvPr id="1" name="Text Box 5"/>
        <xdr:cNvSpPr txBox="1">
          <a:spLocks noChangeArrowheads="1"/>
        </xdr:cNvSpPr>
      </xdr:nvSpPr>
      <xdr:spPr>
        <a:xfrm>
          <a:off x="3248025" y="2619375"/>
          <a:ext cx="4219575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09728" tIns="73152" rIns="0" bIns="0">
          <a:spAutoFit/>
        </a:bodyPr>
        <a:p>
          <a:pPr algn="l">
            <a:defRPr/>
          </a:pP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見積書等</a:t>
          </a: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72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　貼　付</a:t>
          </a:r>
        </a:p>
      </xdr:txBody>
    </xdr:sp>
    <xdr:clientData/>
  </xdr:oneCellAnchor>
  <xdr:twoCellAnchor>
    <xdr:from>
      <xdr:col>1</xdr:col>
      <xdr:colOff>190500</xdr:colOff>
      <xdr:row>0</xdr:row>
      <xdr:rowOff>285750</xdr:rowOff>
    </xdr:from>
    <xdr:to>
      <xdr:col>4</xdr:col>
      <xdr:colOff>504825</xdr:colOff>
      <xdr:row>1</xdr:row>
      <xdr:rowOff>200025</xdr:rowOff>
    </xdr:to>
    <xdr:sp>
      <xdr:nvSpPr>
        <xdr:cNvPr id="2" name="Rectangle 10"/>
        <xdr:cNvSpPr>
          <a:spLocks/>
        </xdr:cNvSpPr>
      </xdr:nvSpPr>
      <xdr:spPr>
        <a:xfrm>
          <a:off x="904875" y="285750"/>
          <a:ext cx="28479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助成対象経費に変更がある場合のみ添付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11</xdr:col>
      <xdr:colOff>257175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504950" y="0"/>
          <a:ext cx="7267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  <a:r>
            <a:rPr lang="en-US" cap="none" sz="2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積　書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平成２３年○月○日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○○○○クラブ　様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福島市○○○○○○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○○○○スポーツ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下記のとおり見積いたします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商品名　　　　　数量　　　　　　　　単価　　　　　　　　　　　　　　　金額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ボール　　　　　　１０　　　　　　　３，０００　　　　　　　　　　　　　３０，０００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合計金額　　　　３０，０００円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10</xdr:col>
      <xdr:colOff>304800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067675" y="0"/>
          <a:ext cx="447675" cy="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3" name="Line 9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4" name="Line 10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5" name="Line 13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6" name="Line 14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7" name="Line 15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8" name="Line 16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9" name="Line 17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0" name="Line 18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1" name="Line 22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2" name="Line 23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3" name="Line 24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4" name="Line 34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5" name="Line 35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238125</xdr:colOff>
      <xdr:row>0</xdr:row>
      <xdr:rowOff>0</xdr:rowOff>
    </xdr:from>
    <xdr:to>
      <xdr:col>1</xdr:col>
      <xdr:colOff>238125</xdr:colOff>
      <xdr:row>0</xdr:row>
      <xdr:rowOff>0</xdr:rowOff>
    </xdr:to>
    <xdr:sp>
      <xdr:nvSpPr>
        <xdr:cNvPr id="16" name="Line 36"/>
        <xdr:cNvSpPr>
          <a:spLocks/>
        </xdr:cNvSpPr>
      </xdr:nvSpPr>
      <xdr:spPr>
        <a:xfrm>
          <a:off x="952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17" name="Text Box 46"/>
        <xdr:cNvSpPr txBox="1">
          <a:spLocks noChangeArrowheads="1"/>
        </xdr:cNvSpPr>
      </xdr:nvSpPr>
      <xdr:spPr>
        <a:xfrm>
          <a:off x="3390900" y="0"/>
          <a:ext cx="2733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阿武隈急行線</a:t>
          </a:r>
        </a:p>
      </xdr:txBody>
    </xdr:sp>
    <xdr:clientData/>
  </xdr:twoCellAnchor>
  <xdr:twoCellAnchor>
    <xdr:from>
      <xdr:col>1</xdr:col>
      <xdr:colOff>790575</xdr:colOff>
      <xdr:row>22</xdr:row>
      <xdr:rowOff>0</xdr:rowOff>
    </xdr:from>
    <xdr:to>
      <xdr:col>11</xdr:col>
      <xdr:colOff>257175</xdr:colOff>
      <xdr:row>22</xdr:row>
      <xdr:rowOff>0</xdr:rowOff>
    </xdr:to>
    <xdr:sp>
      <xdr:nvSpPr>
        <xdr:cNvPr id="18" name="Rectangle 49"/>
        <xdr:cNvSpPr>
          <a:spLocks/>
        </xdr:cNvSpPr>
      </xdr:nvSpPr>
      <xdr:spPr>
        <a:xfrm>
          <a:off x="1504950" y="6915150"/>
          <a:ext cx="72675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</a:t>
          </a:r>
          <a:r>
            <a:rPr lang="en-US" cap="none" sz="22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　積　書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平成２３年○月○日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○○○○クラブ　様　　　　　　　　　　　　　　　　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福島市○○○○○○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○○○○保険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下記のとおり見積いたします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商品名　　　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数量　　　　　　　単価　　　　　　　　　　　　　　　金額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イベント保険（１回）　　　　　　５０名　　　　　　５０円　　　　　　　　　　　　　２，５００円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　　　　　　　　　　　　　　　　　　　　　　　　合計金額　　　　２，５００円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2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1</xdr:col>
      <xdr:colOff>428625</xdr:colOff>
      <xdr:row>6</xdr:row>
      <xdr:rowOff>152400</xdr:rowOff>
    </xdr:from>
    <xdr:to>
      <xdr:col>10</xdr:col>
      <xdr:colOff>314325</xdr:colOff>
      <xdr:row>15</xdr:row>
      <xdr:rowOff>295275</xdr:rowOff>
    </xdr:to>
    <xdr:pic>
      <xdr:nvPicPr>
        <xdr:cNvPr id="19" name="図 23" descr="C:\Users\p13013\Desktop\キャプチャ11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38350"/>
          <a:ext cx="6934200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1933575" cy="628650"/>
    <xdr:sp>
      <xdr:nvSpPr>
        <xdr:cNvPr id="1" name="Text Box 1"/>
        <xdr:cNvSpPr txBox="1">
          <a:spLocks noChangeArrowheads="1"/>
        </xdr:cNvSpPr>
      </xdr:nvSpPr>
      <xdr:spPr>
        <a:xfrm>
          <a:off x="666750" y="428625"/>
          <a:ext cx="1933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部分を記入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部分は選択してください</a:t>
          </a:r>
        </a:p>
      </xdr:txBody>
    </xdr:sp>
    <xdr:clientData fPrintsWithSheet="0"/>
  </xdr:oneCellAnchor>
  <xdr:twoCellAnchor>
    <xdr:from>
      <xdr:col>2</xdr:col>
      <xdr:colOff>342900</xdr:colOff>
      <xdr:row>3</xdr:row>
      <xdr:rowOff>104775</xdr:rowOff>
    </xdr:from>
    <xdr:to>
      <xdr:col>2</xdr:col>
      <xdr:colOff>485775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800100" y="533400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342900</xdr:colOff>
      <xdr:row>5</xdr:row>
      <xdr:rowOff>104775</xdr:rowOff>
    </xdr:from>
    <xdr:to>
      <xdr:col>2</xdr:col>
      <xdr:colOff>476250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800100" y="819150"/>
          <a:ext cx="1238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209550</xdr:colOff>
      <xdr:row>3</xdr:row>
      <xdr:rowOff>0</xdr:rowOff>
    </xdr:from>
    <xdr:ext cx="1933575" cy="628650"/>
    <xdr:sp>
      <xdr:nvSpPr>
        <xdr:cNvPr id="1" name="Text Box 1"/>
        <xdr:cNvSpPr txBox="1">
          <a:spLocks noChangeArrowheads="1"/>
        </xdr:cNvSpPr>
      </xdr:nvSpPr>
      <xdr:spPr>
        <a:xfrm>
          <a:off x="666750" y="428625"/>
          <a:ext cx="1933575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部分を記入　　　　　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部分は選択してください</a:t>
          </a:r>
        </a:p>
      </xdr:txBody>
    </xdr:sp>
    <xdr:clientData fPrintsWithSheet="0"/>
  </xdr:oneCellAnchor>
  <xdr:twoCellAnchor>
    <xdr:from>
      <xdr:col>2</xdr:col>
      <xdr:colOff>342900</xdr:colOff>
      <xdr:row>3</xdr:row>
      <xdr:rowOff>104775</xdr:rowOff>
    </xdr:from>
    <xdr:to>
      <xdr:col>2</xdr:col>
      <xdr:colOff>485775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800100" y="533400"/>
          <a:ext cx="142875" cy="1333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  <xdr:twoCellAnchor>
    <xdr:from>
      <xdr:col>2</xdr:col>
      <xdr:colOff>342900</xdr:colOff>
      <xdr:row>5</xdr:row>
      <xdr:rowOff>104775</xdr:rowOff>
    </xdr:from>
    <xdr:to>
      <xdr:col>2</xdr:col>
      <xdr:colOff>476250</xdr:colOff>
      <xdr:row>6</xdr:row>
      <xdr:rowOff>85725</xdr:rowOff>
    </xdr:to>
    <xdr:sp>
      <xdr:nvSpPr>
        <xdr:cNvPr id="3" name="Rectangle 3"/>
        <xdr:cNvSpPr>
          <a:spLocks/>
        </xdr:cNvSpPr>
      </xdr:nvSpPr>
      <xdr:spPr>
        <a:xfrm>
          <a:off x="800100" y="819150"/>
          <a:ext cx="123825" cy="1238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19"/>
  <sheetViews>
    <sheetView view="pageBreakPreview" zoomScaleSheetLayoutView="100" zoomScalePageLayoutView="0" workbookViewId="0" topLeftCell="B1">
      <selection activeCell="A1" sqref="A1:A16384"/>
    </sheetView>
  </sheetViews>
  <sheetFormatPr defaultColWidth="9.00390625" defaultRowHeight="13.5"/>
  <cols>
    <col min="1" max="1" width="3.375" style="48" hidden="1" customWidth="1"/>
    <col min="2" max="2" width="38.75390625" style="48" customWidth="1"/>
    <col min="3" max="3" width="40.875" style="48" customWidth="1"/>
    <col min="4" max="4" width="5.375" style="48" hidden="1" customWidth="1"/>
    <col min="5" max="5" width="15.625" style="50" customWidth="1"/>
    <col min="6" max="6" width="4.625" style="50" bestFit="1" customWidth="1"/>
    <col min="7" max="7" width="4.75390625" style="48" bestFit="1" customWidth="1"/>
    <col min="8" max="9" width="15.00390625" style="48" customWidth="1"/>
    <col min="10" max="16384" width="9.00390625" style="48" customWidth="1"/>
  </cols>
  <sheetData>
    <row r="1" spans="1:9" s="47" customFormat="1" ht="15" customHeight="1">
      <c r="A1" s="45"/>
      <c r="B1" s="46" t="s">
        <v>38</v>
      </c>
      <c r="C1" s="46" t="s">
        <v>43</v>
      </c>
      <c r="D1" s="46" t="s">
        <v>17</v>
      </c>
      <c r="E1" s="315" t="s">
        <v>36</v>
      </c>
      <c r="F1" s="316"/>
      <c r="G1" s="316"/>
      <c r="H1" s="46" t="s">
        <v>34</v>
      </c>
      <c r="I1" s="46" t="s">
        <v>35</v>
      </c>
    </row>
    <row r="2" spans="1:9" s="47" customFormat="1" ht="15" customHeight="1" hidden="1">
      <c r="A2" s="45"/>
      <c r="B2" s="311"/>
      <c r="C2" s="311"/>
      <c r="D2" s="311"/>
      <c r="E2" s="312"/>
      <c r="F2" s="312"/>
      <c r="G2" s="312"/>
      <c r="H2" s="311"/>
      <c r="I2" s="311"/>
    </row>
    <row r="3" spans="1:9" ht="37.5" customHeight="1">
      <c r="A3" s="48">
        <v>2</v>
      </c>
      <c r="B3" s="284" t="s">
        <v>44</v>
      </c>
      <c r="C3" s="51" t="s">
        <v>45</v>
      </c>
      <c r="D3" s="51" t="s">
        <v>45</v>
      </c>
      <c r="E3" s="52" t="s">
        <v>32</v>
      </c>
      <c r="F3" s="53">
        <v>0.8</v>
      </c>
      <c r="G3" s="54" t="s">
        <v>33</v>
      </c>
      <c r="H3" s="55">
        <v>500000</v>
      </c>
      <c r="I3" s="55">
        <v>100000</v>
      </c>
    </row>
    <row r="4" spans="1:9" ht="37.5" customHeight="1">
      <c r="A4" s="48">
        <v>3</v>
      </c>
      <c r="B4" s="285" t="s">
        <v>46</v>
      </c>
      <c r="C4" s="51" t="s">
        <v>47</v>
      </c>
      <c r="D4" s="51" t="s">
        <v>202</v>
      </c>
      <c r="E4" s="52" t="s">
        <v>32</v>
      </c>
      <c r="F4" s="53">
        <v>0.8</v>
      </c>
      <c r="G4" s="54" t="s">
        <v>33</v>
      </c>
      <c r="H4" s="55">
        <v>800000</v>
      </c>
      <c r="I4" s="55">
        <v>100000</v>
      </c>
    </row>
    <row r="5" spans="1:9" ht="37.5" customHeight="1">
      <c r="A5" s="48">
        <v>4</v>
      </c>
      <c r="B5" s="285" t="s">
        <v>46</v>
      </c>
      <c r="C5" s="51" t="s">
        <v>47</v>
      </c>
      <c r="D5" s="51" t="s">
        <v>203</v>
      </c>
      <c r="E5" s="52" t="s">
        <v>32</v>
      </c>
      <c r="F5" s="53">
        <v>0.8</v>
      </c>
      <c r="G5" s="54" t="s">
        <v>33</v>
      </c>
      <c r="H5" s="55">
        <v>500000</v>
      </c>
      <c r="I5" s="55">
        <v>100000</v>
      </c>
    </row>
    <row r="6" spans="1:9" ht="37.5" customHeight="1">
      <c r="A6" s="48">
        <v>5</v>
      </c>
      <c r="B6" s="285" t="s">
        <v>46</v>
      </c>
      <c r="C6" s="51" t="s">
        <v>48</v>
      </c>
      <c r="D6" s="51" t="s">
        <v>204</v>
      </c>
      <c r="E6" s="313" t="s">
        <v>32</v>
      </c>
      <c r="F6" s="53">
        <v>0.8</v>
      </c>
      <c r="G6" s="314" t="s">
        <v>33</v>
      </c>
      <c r="H6" s="55">
        <v>800000</v>
      </c>
      <c r="I6" s="55">
        <v>100000</v>
      </c>
    </row>
    <row r="7" spans="1:9" ht="37.5" customHeight="1">
      <c r="A7" s="48">
        <v>6</v>
      </c>
      <c r="B7" s="285" t="s">
        <v>46</v>
      </c>
      <c r="C7" s="51" t="s">
        <v>48</v>
      </c>
      <c r="D7" s="51" t="s">
        <v>205</v>
      </c>
      <c r="E7" s="50" t="s">
        <v>32</v>
      </c>
      <c r="F7" s="56">
        <v>0.8</v>
      </c>
      <c r="G7" s="57" t="s">
        <v>33</v>
      </c>
      <c r="H7" s="55">
        <v>500000</v>
      </c>
      <c r="I7" s="55">
        <v>100000</v>
      </c>
    </row>
    <row r="8" spans="1:9" ht="37.5" customHeight="1">
      <c r="A8" s="48">
        <v>7</v>
      </c>
      <c r="B8" s="285" t="s">
        <v>46</v>
      </c>
      <c r="C8" s="51" t="s">
        <v>49</v>
      </c>
      <c r="D8" s="51" t="s">
        <v>13</v>
      </c>
      <c r="E8" s="52" t="s">
        <v>32</v>
      </c>
      <c r="F8" s="53">
        <v>0.8</v>
      </c>
      <c r="G8" s="54" t="s">
        <v>33</v>
      </c>
      <c r="H8" s="55">
        <v>500000</v>
      </c>
      <c r="I8" s="55">
        <v>100000</v>
      </c>
    </row>
    <row r="9" spans="1:9" ht="37.5" customHeight="1">
      <c r="A9" s="48">
        <v>8</v>
      </c>
      <c r="B9" s="285" t="s">
        <v>46</v>
      </c>
      <c r="C9" s="51" t="s">
        <v>50</v>
      </c>
      <c r="D9" s="51" t="s">
        <v>14</v>
      </c>
      <c r="E9" s="50" t="s">
        <v>32</v>
      </c>
      <c r="F9" s="56">
        <v>0.8</v>
      </c>
      <c r="G9" s="57" t="s">
        <v>33</v>
      </c>
      <c r="H9" s="55">
        <v>500000</v>
      </c>
      <c r="I9" s="55">
        <v>100000</v>
      </c>
    </row>
    <row r="10" spans="1:9" ht="37.5" customHeight="1">
      <c r="A10" s="48">
        <v>9</v>
      </c>
      <c r="B10" s="285" t="s">
        <v>46</v>
      </c>
      <c r="C10" s="51" t="s">
        <v>51</v>
      </c>
      <c r="D10" s="51" t="s">
        <v>15</v>
      </c>
      <c r="E10" s="52" t="s">
        <v>32</v>
      </c>
      <c r="F10" s="53">
        <v>0.8</v>
      </c>
      <c r="G10" s="54" t="s">
        <v>33</v>
      </c>
      <c r="H10" s="55">
        <v>800000</v>
      </c>
      <c r="I10" s="55">
        <v>100000</v>
      </c>
    </row>
    <row r="11" spans="1:9" ht="37.5" customHeight="1">
      <c r="A11" s="48">
        <v>10</v>
      </c>
      <c r="B11" s="285" t="s">
        <v>46</v>
      </c>
      <c r="C11" s="51" t="s">
        <v>52</v>
      </c>
      <c r="D11" s="51" t="s">
        <v>16</v>
      </c>
      <c r="E11" s="50" t="s">
        <v>32</v>
      </c>
      <c r="F11" s="56">
        <v>0.8</v>
      </c>
      <c r="G11" s="57" t="s">
        <v>33</v>
      </c>
      <c r="H11" s="55">
        <v>800000</v>
      </c>
      <c r="I11" s="55">
        <v>100000</v>
      </c>
    </row>
    <row r="12" spans="1:9" ht="37.5" customHeight="1">
      <c r="A12" s="48">
        <v>11</v>
      </c>
      <c r="B12" s="286" t="s">
        <v>53</v>
      </c>
      <c r="C12" s="51" t="s">
        <v>54</v>
      </c>
      <c r="D12" s="51" t="s">
        <v>54</v>
      </c>
      <c r="E12" s="52" t="s">
        <v>32</v>
      </c>
      <c r="F12" s="58">
        <v>1</v>
      </c>
      <c r="G12" s="54" t="s">
        <v>33</v>
      </c>
      <c r="H12" s="59" t="s">
        <v>37</v>
      </c>
      <c r="I12" s="59" t="s">
        <v>37</v>
      </c>
    </row>
    <row r="13" spans="1:9" ht="37.5" customHeight="1">
      <c r="A13" s="48">
        <v>12</v>
      </c>
      <c r="B13" s="287" t="s">
        <v>55</v>
      </c>
      <c r="C13" s="51" t="s">
        <v>161</v>
      </c>
      <c r="D13" s="51" t="s">
        <v>161</v>
      </c>
      <c r="E13" s="52" t="s">
        <v>32</v>
      </c>
      <c r="F13" s="58">
        <v>1</v>
      </c>
      <c r="G13" s="54" t="s">
        <v>33</v>
      </c>
      <c r="H13" s="59" t="s">
        <v>37</v>
      </c>
      <c r="I13" s="59" t="s">
        <v>37</v>
      </c>
    </row>
    <row r="14" spans="1:9" ht="37.5" customHeight="1">
      <c r="A14" s="48">
        <v>13</v>
      </c>
      <c r="B14" s="287" t="s">
        <v>55</v>
      </c>
      <c r="C14" s="51" t="s">
        <v>201</v>
      </c>
      <c r="D14" s="51" t="s">
        <v>201</v>
      </c>
      <c r="E14" s="50" t="s">
        <v>32</v>
      </c>
      <c r="F14" s="60">
        <v>1</v>
      </c>
      <c r="G14" s="57" t="s">
        <v>33</v>
      </c>
      <c r="H14" s="59" t="s">
        <v>37</v>
      </c>
      <c r="I14" s="59" t="s">
        <v>37</v>
      </c>
    </row>
    <row r="15" spans="1:9" ht="37.5" customHeight="1">
      <c r="A15" s="48">
        <v>14</v>
      </c>
      <c r="B15" s="287" t="s">
        <v>55</v>
      </c>
      <c r="C15" s="51" t="s">
        <v>190</v>
      </c>
      <c r="D15" s="51" t="s">
        <v>190</v>
      </c>
      <c r="E15" s="52" t="s">
        <v>32</v>
      </c>
      <c r="F15" s="58">
        <v>1</v>
      </c>
      <c r="G15" s="54" t="s">
        <v>33</v>
      </c>
      <c r="H15" s="59" t="s">
        <v>37</v>
      </c>
      <c r="I15" s="59" t="s">
        <v>37</v>
      </c>
    </row>
    <row r="16" spans="1:9" ht="37.5" customHeight="1">
      <c r="A16" s="48">
        <v>15</v>
      </c>
      <c r="B16" s="287" t="s">
        <v>55</v>
      </c>
      <c r="C16" s="49" t="s">
        <v>191</v>
      </c>
      <c r="D16" s="49" t="s">
        <v>191</v>
      </c>
      <c r="E16" s="52" t="s">
        <v>32</v>
      </c>
      <c r="F16" s="58">
        <v>1</v>
      </c>
      <c r="G16" s="54" t="s">
        <v>33</v>
      </c>
      <c r="H16" s="310">
        <v>800000</v>
      </c>
      <c r="I16" s="310" t="s">
        <v>192</v>
      </c>
    </row>
    <row r="17" spans="1:9" ht="37.5" customHeight="1">
      <c r="A17" s="48">
        <v>16</v>
      </c>
      <c r="B17" s="287" t="s">
        <v>55</v>
      </c>
      <c r="C17" s="49" t="s">
        <v>193</v>
      </c>
      <c r="D17" s="49" t="s">
        <v>193</v>
      </c>
      <c r="E17" s="52" t="s">
        <v>32</v>
      </c>
      <c r="F17" s="58">
        <v>1</v>
      </c>
      <c r="G17" s="54" t="s">
        <v>33</v>
      </c>
      <c r="H17" s="59" t="s">
        <v>37</v>
      </c>
      <c r="I17" s="59" t="s">
        <v>37</v>
      </c>
    </row>
    <row r="18" spans="1:9" ht="37.5" customHeight="1">
      <c r="A18" s="48">
        <v>17</v>
      </c>
      <c r="B18" s="287" t="s">
        <v>55</v>
      </c>
      <c r="C18" s="49" t="s">
        <v>194</v>
      </c>
      <c r="D18" s="49" t="s">
        <v>194</v>
      </c>
      <c r="E18" s="52" t="s">
        <v>32</v>
      </c>
      <c r="F18" s="58">
        <v>1</v>
      </c>
      <c r="G18" s="54" t="s">
        <v>33</v>
      </c>
      <c r="H18" s="59" t="s">
        <v>37</v>
      </c>
      <c r="I18" s="59" t="s">
        <v>37</v>
      </c>
    </row>
    <row r="19" spans="1:9" ht="37.5" customHeight="1">
      <c r="A19" s="48">
        <v>18</v>
      </c>
      <c r="B19" s="287" t="s">
        <v>55</v>
      </c>
      <c r="C19" s="49" t="s">
        <v>199</v>
      </c>
      <c r="D19" s="49" t="s">
        <v>199</v>
      </c>
      <c r="E19" s="52" t="s">
        <v>32</v>
      </c>
      <c r="F19" s="58">
        <v>1</v>
      </c>
      <c r="G19" s="54" t="s">
        <v>33</v>
      </c>
      <c r="H19" s="317" t="s">
        <v>200</v>
      </c>
      <c r="I19" s="318"/>
    </row>
  </sheetData>
  <sheetProtection password="CC37" sheet="1" selectLockedCells="1" selectUnlockedCells="1"/>
  <mergeCells count="2">
    <mergeCell ref="E1:G1"/>
    <mergeCell ref="H19:I19"/>
  </mergeCells>
  <printOptions horizontalCentered="1" verticalCentered="1"/>
  <pageMargins left="0.7874015748031497" right="0.7874015748031497" top="0.7874015748031497" bottom="0.1968503937007874" header="0.5905511811023623" footer="0.31496062992125984"/>
  <pageSetup fitToHeight="1" fitToWidth="1" horizontalDpi="600" verticalDpi="600" orientation="landscape" paperSize="9" scale="86" r:id="rId1"/>
  <headerFooter alignWithMargins="0">
    <oddHeader>&amp;C助成対象区分・事業名・助成率・助成額等</oddHeader>
    <oddFooter>&amp;R&amp;9
公益財団法人福島県スポーツ振興基金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"/>
  <sheetViews>
    <sheetView showZeros="0" tabSelected="1" view="pageBreakPreview" zoomScaleSheetLayoutView="100" zoomScalePageLayoutView="0" workbookViewId="0" topLeftCell="A16">
      <selection activeCell="O17" sqref="O17:AD17"/>
    </sheetView>
  </sheetViews>
  <sheetFormatPr defaultColWidth="2.25390625" defaultRowHeight="17.25" customHeight="1"/>
  <cols>
    <col min="1" max="1" width="3.125" style="10" customWidth="1"/>
    <col min="2" max="2" width="12.50390625" style="1" customWidth="1"/>
    <col min="3" max="9" width="11.25390625" style="1" customWidth="1"/>
    <col min="10" max="30" width="2.25390625" style="1" customWidth="1"/>
    <col min="31" max="31" width="9.00390625" style="15" customWidth="1"/>
    <col min="32" max="32" width="10.50390625" style="15" bestFit="1" customWidth="1"/>
    <col min="33" max="33" width="39.75390625" style="1" customWidth="1"/>
    <col min="34" max="16384" width="2.25390625" style="1" customWidth="1"/>
  </cols>
  <sheetData>
    <row r="1" spans="10:30" ht="12" customHeight="1" hidden="1">
      <c r="J1" s="371" t="s">
        <v>134</v>
      </c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</row>
    <row r="2" spans="10:30" ht="12" customHeight="1" hidden="1">
      <c r="J2" s="273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5"/>
    </row>
    <row r="3" spans="10:30" ht="12" customHeight="1" hidden="1">
      <c r="J3" s="124" t="str">
        <f>'【助成対象事業等】'!D3</f>
        <v>スポーツ・レクリエーション指導者養成事業</v>
      </c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6"/>
    </row>
    <row r="4" spans="10:30" ht="12" customHeight="1" hidden="1">
      <c r="J4" s="124" t="str">
        <f>'【助成対象事業等】'!D4</f>
        <v>子どものスポーツ環境に関する事業(通年開催事業）</v>
      </c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6"/>
    </row>
    <row r="5" spans="10:30" ht="12" customHeight="1" hidden="1">
      <c r="J5" s="124" t="str">
        <f>'【助成対象事業等】'!D6</f>
        <v>成人のスポーツ環境に関する事業（通年開催事業）</v>
      </c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6"/>
    </row>
    <row r="6" spans="10:30" ht="12" customHeight="1" hidden="1">
      <c r="J6" s="124" t="str">
        <f>'【助成対象事業等】'!D8</f>
        <v>障がい者のスポーツ環境に関する事業</v>
      </c>
      <c r="K6" s="175"/>
      <c r="L6" s="175"/>
      <c r="M6" s="175"/>
      <c r="N6" s="175"/>
      <c r="O6" s="175"/>
      <c r="P6" s="175"/>
      <c r="Q6" s="175"/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6"/>
    </row>
    <row r="7" spans="10:30" ht="12" customHeight="1" hidden="1">
      <c r="J7" s="124" t="str">
        <f>'【助成対象事業等】'!D9</f>
        <v>高齢者のスポーツ環境に関する事業</v>
      </c>
      <c r="K7" s="175"/>
      <c r="L7" s="175"/>
      <c r="M7" s="175"/>
      <c r="N7" s="175"/>
      <c r="O7" s="175"/>
      <c r="P7" s="175"/>
      <c r="Q7" s="175"/>
      <c r="R7" s="175"/>
      <c r="S7" s="175"/>
      <c r="T7" s="175"/>
      <c r="U7" s="175"/>
      <c r="V7" s="175"/>
      <c r="W7" s="175"/>
      <c r="X7" s="175"/>
      <c r="Y7" s="175"/>
      <c r="Z7" s="175"/>
      <c r="AA7" s="175"/>
      <c r="AB7" s="175"/>
      <c r="AC7" s="175"/>
      <c r="AD7" s="176"/>
    </row>
    <row r="8" spans="10:30" ht="13.5" customHeight="1" hidden="1">
      <c r="J8" s="124" t="str">
        <f>'【助成対象事業等】'!D10</f>
        <v>地域活性化等に関する事業</v>
      </c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6"/>
    </row>
    <row r="9" spans="10:30" ht="12.75" customHeight="1" hidden="1">
      <c r="J9" s="124" t="str">
        <f>'【助成対象事業等】'!D11</f>
        <v>交流人口拡大に関する事業</v>
      </c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6"/>
    </row>
    <row r="10" spans="10:30" ht="15" customHeight="1" hidden="1">
      <c r="J10" s="124" t="str">
        <f>'【助成対象事業等】'!D12</f>
        <v>スポーツ相談・啓発・情報提供事業</v>
      </c>
      <c r="K10" s="175"/>
      <c r="L10" s="175"/>
      <c r="M10" s="175"/>
      <c r="N10" s="175"/>
      <c r="O10" s="175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6"/>
    </row>
    <row r="11" spans="10:30" ht="15" customHeight="1" hidden="1">
      <c r="J11" s="124" t="str">
        <f>'【助成対象事業等】'!D14</f>
        <v>ふくしまレクリエーションフェスタ支援事業</v>
      </c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6"/>
    </row>
    <row r="12" spans="10:30" ht="13.5" customHeight="1" hidden="1">
      <c r="J12" s="124" t="str">
        <f>'【助成対象事業等】'!D15</f>
        <v>スポーツボランティア支援事業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6"/>
    </row>
    <row r="13" spans="10:30" ht="19.5" customHeight="1" hidden="1">
      <c r="J13" s="124" t="e">
        <f>【助成対象事業等】!#REF!</f>
        <v>#REF!</v>
      </c>
      <c r="K13" s="175"/>
      <c r="L13" s="175"/>
      <c r="M13" s="175"/>
      <c r="N13" s="175"/>
      <c r="O13" s="175"/>
      <c r="P13" s="175"/>
      <c r="Q13" s="175"/>
      <c r="R13" s="175"/>
      <c r="S13" s="175"/>
      <c r="T13" s="175"/>
      <c r="U13" s="175"/>
      <c r="V13" s="175"/>
      <c r="W13" s="175"/>
      <c r="X13" s="175"/>
      <c r="Y13" s="175"/>
      <c r="Z13" s="175"/>
      <c r="AA13" s="175"/>
      <c r="AB13" s="175"/>
      <c r="AC13" s="175"/>
      <c r="AD13" s="176"/>
    </row>
    <row r="14" spans="10:30" ht="19.5" customHeight="1" hidden="1">
      <c r="J14" s="124" t="str">
        <f>'【助成対象事業等】'!D16</f>
        <v>総合型地域SC（スポーツクラブ）支援事業</v>
      </c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6"/>
    </row>
    <row r="15" spans="10:30" ht="17.25" customHeight="1" hidden="1">
      <c r="J15" s="124" t="e">
        <f>【助成対象事業等】!#REF!</f>
        <v>#REF!</v>
      </c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6"/>
    </row>
    <row r="16" spans="1:30" ht="11.25" customHeight="1">
      <c r="A16" s="31" t="s">
        <v>195</v>
      </c>
      <c r="E16" s="11"/>
      <c r="F16" s="6"/>
      <c r="G16" s="6"/>
      <c r="H16" s="6"/>
      <c r="J16" s="372" t="s">
        <v>56</v>
      </c>
      <c r="K16" s="373"/>
      <c r="L16" s="373"/>
      <c r="M16" s="373"/>
      <c r="N16" s="374"/>
      <c r="O16" s="378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379"/>
      <c r="AD16" s="380"/>
    </row>
    <row r="17" spans="1:30" ht="14.25" customHeight="1">
      <c r="A17" s="1"/>
      <c r="C17" s="10"/>
      <c r="D17" s="10"/>
      <c r="E17" s="29"/>
      <c r="F17" s="29"/>
      <c r="G17" s="29"/>
      <c r="H17" s="6"/>
      <c r="J17" s="330" t="s">
        <v>43</v>
      </c>
      <c r="K17" s="331"/>
      <c r="L17" s="331"/>
      <c r="M17" s="331"/>
      <c r="N17" s="332"/>
      <c r="O17" s="381"/>
      <c r="P17" s="382"/>
      <c r="Q17" s="382"/>
      <c r="R17" s="382"/>
      <c r="S17" s="382"/>
      <c r="T17" s="382"/>
      <c r="U17" s="382"/>
      <c r="V17" s="382"/>
      <c r="W17" s="382"/>
      <c r="X17" s="382"/>
      <c r="Y17" s="382"/>
      <c r="Z17" s="382"/>
      <c r="AA17" s="382"/>
      <c r="AB17" s="382"/>
      <c r="AC17" s="382"/>
      <c r="AD17" s="383"/>
    </row>
    <row r="18" spans="1:30" ht="14.25" customHeight="1">
      <c r="A18" s="1"/>
      <c r="C18" s="10"/>
      <c r="D18" s="10"/>
      <c r="E18" s="29"/>
      <c r="F18" s="29"/>
      <c r="G18" s="29"/>
      <c r="H18" s="6"/>
      <c r="J18" s="330" t="s">
        <v>156</v>
      </c>
      <c r="K18" s="331"/>
      <c r="L18" s="331"/>
      <c r="M18" s="331"/>
      <c r="N18" s="332"/>
      <c r="O18" s="389"/>
      <c r="P18" s="390"/>
      <c r="Q18" s="390"/>
      <c r="R18" s="390"/>
      <c r="S18" s="390"/>
      <c r="T18" s="390"/>
      <c r="U18" s="390"/>
      <c r="V18" s="390"/>
      <c r="W18" s="390"/>
      <c r="X18" s="390"/>
      <c r="Y18" s="390"/>
      <c r="Z18" s="390"/>
      <c r="AA18" s="390"/>
      <c r="AB18" s="390"/>
      <c r="AC18" s="390"/>
      <c r="AD18" s="391"/>
    </row>
    <row r="19" spans="1:30" ht="11.25" customHeight="1">
      <c r="A19" s="1"/>
      <c r="B19" s="10"/>
      <c r="C19" s="10"/>
      <c r="D19" s="10"/>
      <c r="E19" s="29"/>
      <c r="F19" s="345" t="s">
        <v>24</v>
      </c>
      <c r="G19" s="345"/>
      <c r="H19" s="345"/>
      <c r="I19" s="346"/>
      <c r="J19" s="375" t="s">
        <v>7</v>
      </c>
      <c r="K19" s="376"/>
      <c r="L19" s="376"/>
      <c r="M19" s="376"/>
      <c r="N19" s="377"/>
      <c r="O19" s="342"/>
      <c r="P19" s="342"/>
      <c r="Q19" s="342"/>
      <c r="R19" s="342"/>
      <c r="S19" s="342"/>
      <c r="T19" s="342"/>
      <c r="U19" s="342"/>
      <c r="V19" s="392" t="s">
        <v>135</v>
      </c>
      <c r="W19" s="392"/>
      <c r="X19" s="342"/>
      <c r="Y19" s="342"/>
      <c r="Z19" s="342"/>
      <c r="AA19" s="342"/>
      <c r="AB19" s="342"/>
      <c r="AC19" s="342"/>
      <c r="AD19" s="343"/>
    </row>
    <row r="20" spans="1:30" ht="11.25" customHeight="1">
      <c r="A20" s="1"/>
      <c r="B20" s="10"/>
      <c r="C20" s="10"/>
      <c r="D20" s="10"/>
      <c r="E20" s="29"/>
      <c r="J20" s="330" t="s">
        <v>57</v>
      </c>
      <c r="K20" s="331"/>
      <c r="L20" s="331"/>
      <c r="M20" s="331"/>
      <c r="N20" s="332"/>
      <c r="O20" s="327" t="s">
        <v>32</v>
      </c>
      <c r="P20" s="328"/>
      <c r="Q20" s="328"/>
      <c r="R20" s="328"/>
      <c r="S20" s="328"/>
      <c r="T20" s="328"/>
      <c r="U20" s="329">
        <f>IF(O17="","",VLOOKUP(O17,'【助成対象事業等】'!D3:G23,3,FALSE))</f>
      </c>
      <c r="V20" s="329"/>
      <c r="W20" s="329"/>
      <c r="X20" s="329"/>
      <c r="Y20" s="329"/>
      <c r="Z20" s="328" t="s">
        <v>33</v>
      </c>
      <c r="AA20" s="328"/>
      <c r="AB20" s="328"/>
      <c r="AC20" s="328"/>
      <c r="AD20" s="341"/>
    </row>
    <row r="21" spans="1:30" ht="11.25" customHeight="1">
      <c r="A21" s="3"/>
      <c r="B21" s="4"/>
      <c r="C21" s="5"/>
      <c r="D21" s="5"/>
      <c r="E21" s="6"/>
      <c r="F21" s="6"/>
      <c r="G21" s="6"/>
      <c r="J21" s="330" t="s">
        <v>154</v>
      </c>
      <c r="K21" s="331"/>
      <c r="L21" s="331"/>
      <c r="M21" s="331"/>
      <c r="N21" s="331"/>
      <c r="O21" s="331"/>
      <c r="P21" s="331"/>
      <c r="Q21" s="332"/>
      <c r="R21" s="347"/>
      <c r="S21" s="348"/>
      <c r="T21" s="348"/>
      <c r="U21" s="348"/>
      <c r="V21" s="348"/>
      <c r="W21" s="348"/>
      <c r="X21" s="348"/>
      <c r="Y21" s="348"/>
      <c r="Z21" s="269" t="s">
        <v>68</v>
      </c>
      <c r="AA21" s="269"/>
      <c r="AB21" s="269"/>
      <c r="AC21" s="269"/>
      <c r="AD21" s="270"/>
    </row>
    <row r="22" spans="1:7" ht="11.25" customHeight="1">
      <c r="A22" s="3"/>
      <c r="B22" s="4"/>
      <c r="C22" s="5"/>
      <c r="D22" s="5"/>
      <c r="E22" s="6"/>
      <c r="F22" s="6"/>
      <c r="G22" s="6"/>
    </row>
    <row r="23" spans="1:30" ht="11.25" customHeight="1">
      <c r="A23" s="356" t="s">
        <v>19</v>
      </c>
      <c r="B23" s="356"/>
      <c r="C23" s="6"/>
      <c r="D23" s="6"/>
      <c r="E23" s="17"/>
      <c r="Z23" s="344" t="s">
        <v>39</v>
      </c>
      <c r="AA23" s="344"/>
      <c r="AB23" s="344"/>
      <c r="AC23" s="344"/>
      <c r="AD23" s="344"/>
    </row>
    <row r="24" spans="1:30" ht="15" customHeight="1" thickBot="1">
      <c r="A24" s="333" t="s">
        <v>5</v>
      </c>
      <c r="B24" s="334"/>
      <c r="C24" s="7" t="s">
        <v>25</v>
      </c>
      <c r="D24" s="18" t="s">
        <v>27</v>
      </c>
      <c r="E24" s="32" t="s">
        <v>23</v>
      </c>
      <c r="F24" s="349" t="s">
        <v>29</v>
      </c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1"/>
      <c r="Z24" s="385" t="s">
        <v>30</v>
      </c>
      <c r="AA24" s="385"/>
      <c r="AB24" s="385"/>
      <c r="AC24" s="385"/>
      <c r="AD24" s="385"/>
    </row>
    <row r="25" spans="1:32" s="2" customFormat="1" ht="22.5" customHeight="1" thickBot="1">
      <c r="A25" s="7">
        <v>1</v>
      </c>
      <c r="B25" s="125" t="s">
        <v>21</v>
      </c>
      <c r="C25" s="215"/>
      <c r="D25" s="23">
        <f>E25-C25</f>
        <v>0</v>
      </c>
      <c r="E25" s="37"/>
      <c r="F25" s="339" t="s">
        <v>162</v>
      </c>
      <c r="G25" s="340"/>
      <c r="H25" s="340"/>
      <c r="I25" s="340"/>
      <c r="J25" s="361">
        <f>IF(G47=0,"",IF(E25=0,"",IF(E25&gt;G47,"NG 金額を確認してください","")))</f>
      </c>
      <c r="K25" s="361"/>
      <c r="L25" s="361"/>
      <c r="M25" s="361"/>
      <c r="N25" s="361"/>
      <c r="O25" s="361"/>
      <c r="P25" s="361"/>
      <c r="Q25" s="361"/>
      <c r="R25" s="361"/>
      <c r="S25" s="361"/>
      <c r="T25" s="361"/>
      <c r="U25" s="40"/>
      <c r="V25" s="40"/>
      <c r="W25" s="40"/>
      <c r="X25" s="40"/>
      <c r="Y25" s="41"/>
      <c r="Z25" s="386"/>
      <c r="AA25" s="386"/>
      <c r="AB25" s="386"/>
      <c r="AC25" s="386"/>
      <c r="AD25" s="386"/>
      <c r="AE25" s="15"/>
      <c r="AF25" s="15"/>
    </row>
    <row r="26" spans="1:30" ht="22.5" customHeight="1">
      <c r="A26" s="7">
        <v>2</v>
      </c>
      <c r="B26" s="125" t="s">
        <v>22</v>
      </c>
      <c r="C26" s="215"/>
      <c r="D26" s="23">
        <f>E26-C26</f>
        <v>0</v>
      </c>
      <c r="E26" s="38"/>
      <c r="F26" s="336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8"/>
      <c r="Z26" s="387"/>
      <c r="AA26" s="387"/>
      <c r="AB26" s="387"/>
      <c r="AC26" s="387"/>
      <c r="AD26" s="387"/>
    </row>
    <row r="27" spans="1:30" ht="22.5" customHeight="1">
      <c r="A27" s="7">
        <v>3</v>
      </c>
      <c r="B27" s="126"/>
      <c r="C27" s="215"/>
      <c r="D27" s="23">
        <f>E27-C27</f>
        <v>0</v>
      </c>
      <c r="E27" s="39"/>
      <c r="F27" s="336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8"/>
      <c r="Z27" s="387"/>
      <c r="AA27" s="387"/>
      <c r="AB27" s="387"/>
      <c r="AC27" s="387"/>
      <c r="AD27" s="387"/>
    </row>
    <row r="28" spans="1:30" ht="22.5" customHeight="1">
      <c r="A28" s="7">
        <v>4</v>
      </c>
      <c r="B28" s="127"/>
      <c r="C28" s="215"/>
      <c r="D28" s="23">
        <f>E28-C28</f>
        <v>0</v>
      </c>
      <c r="E28" s="39"/>
      <c r="F28" s="336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8"/>
      <c r="Z28" s="336"/>
      <c r="AA28" s="337"/>
      <c r="AB28" s="337"/>
      <c r="AC28" s="337"/>
      <c r="AD28" s="338"/>
    </row>
    <row r="29" spans="1:30" ht="22.5" customHeight="1">
      <c r="A29" s="7">
        <v>5</v>
      </c>
      <c r="B29" s="127"/>
      <c r="C29" s="215"/>
      <c r="D29" s="23">
        <f>E29-C29</f>
        <v>0</v>
      </c>
      <c r="E29" s="39"/>
      <c r="F29" s="336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8"/>
      <c r="Z29" s="387"/>
      <c r="AA29" s="387"/>
      <c r="AB29" s="387"/>
      <c r="AC29" s="387"/>
      <c r="AD29" s="387"/>
    </row>
    <row r="30" spans="1:32" ht="15" customHeight="1">
      <c r="A30" s="359" t="s">
        <v>6</v>
      </c>
      <c r="B30" s="360"/>
      <c r="C30" s="22">
        <f>SUM(C25:C29)</f>
        <v>0</v>
      </c>
      <c r="D30" s="23">
        <f>SUM(D25:D29)</f>
        <v>0</v>
      </c>
      <c r="E30" s="25">
        <f>SUM(E25:E29)</f>
        <v>0</v>
      </c>
      <c r="F30" s="357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88"/>
      <c r="AA30" s="388"/>
      <c r="AB30" s="388"/>
      <c r="AC30" s="388"/>
      <c r="AD30" s="388"/>
      <c r="AE30" s="14"/>
      <c r="AF30" s="33"/>
    </row>
    <row r="31" spans="1:32" ht="11.25" customHeight="1">
      <c r="A31" s="20"/>
      <c r="B31" s="20"/>
      <c r="C31" s="26"/>
      <c r="D31" s="21"/>
      <c r="E31" s="21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16"/>
      <c r="AF31" s="16"/>
    </row>
    <row r="32" spans="1:33" ht="15" customHeight="1" thickBot="1">
      <c r="A32" s="356" t="s">
        <v>20</v>
      </c>
      <c r="B32" s="356"/>
      <c r="C32" s="356"/>
      <c r="D32" s="19"/>
      <c r="E32" s="17"/>
      <c r="Z32" s="344" t="s">
        <v>39</v>
      </c>
      <c r="AA32" s="344"/>
      <c r="AB32" s="344"/>
      <c r="AC32" s="344"/>
      <c r="AD32" s="344"/>
      <c r="AE32" s="16"/>
      <c r="AF32" s="16"/>
      <c r="AG32" s="2"/>
    </row>
    <row r="33" spans="1:33" ht="15" customHeight="1">
      <c r="A33" s="357" t="s">
        <v>5</v>
      </c>
      <c r="B33" s="368"/>
      <c r="C33" s="349" t="s">
        <v>31</v>
      </c>
      <c r="D33" s="350"/>
      <c r="E33" s="350"/>
      <c r="F33" s="365" t="s">
        <v>168</v>
      </c>
      <c r="G33" s="366"/>
      <c r="H33" s="367"/>
      <c r="I33" s="393" t="s">
        <v>169</v>
      </c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 t="s">
        <v>30</v>
      </c>
      <c r="AA33" s="352"/>
      <c r="AB33" s="352"/>
      <c r="AC33" s="352"/>
      <c r="AD33" s="352"/>
      <c r="AG33" s="30"/>
    </row>
    <row r="34" spans="1:33" s="2" customFormat="1" ht="15" customHeight="1">
      <c r="A34" s="359"/>
      <c r="B34" s="369"/>
      <c r="C34" s="7" t="s">
        <v>25</v>
      </c>
      <c r="D34" s="7" t="s">
        <v>27</v>
      </c>
      <c r="E34" s="34" t="s">
        <v>23</v>
      </c>
      <c r="F34" s="35" t="s">
        <v>26</v>
      </c>
      <c r="G34" s="7" t="s">
        <v>27</v>
      </c>
      <c r="H34" s="211" t="s">
        <v>28</v>
      </c>
      <c r="I34" s="42" t="s">
        <v>26</v>
      </c>
      <c r="J34" s="333" t="s">
        <v>136</v>
      </c>
      <c r="K34" s="334"/>
      <c r="L34" s="334"/>
      <c r="M34" s="334"/>
      <c r="N34" s="334"/>
      <c r="O34" s="333" t="s">
        <v>170</v>
      </c>
      <c r="P34" s="334"/>
      <c r="Q34" s="334"/>
      <c r="R34" s="334"/>
      <c r="S34" s="334"/>
      <c r="T34" s="334"/>
      <c r="U34" s="334"/>
      <c r="V34" s="334"/>
      <c r="W34" s="334"/>
      <c r="X34" s="334"/>
      <c r="Y34" s="335"/>
      <c r="Z34" s="352"/>
      <c r="AA34" s="352"/>
      <c r="AB34" s="352"/>
      <c r="AC34" s="352"/>
      <c r="AD34" s="352"/>
      <c r="AE34" s="15"/>
      <c r="AF34" s="15"/>
      <c r="AG34" s="1"/>
    </row>
    <row r="35" spans="1:33" s="2" customFormat="1" ht="22.5" customHeight="1">
      <c r="A35" s="7">
        <v>1</v>
      </c>
      <c r="B35" s="128" t="s">
        <v>0</v>
      </c>
      <c r="C35" s="22">
        <f aca="true" t="shared" si="0" ref="C35:C43">SUM(F35,I35)</f>
        <v>0</v>
      </c>
      <c r="D35" s="24">
        <f aca="true" t="shared" si="1" ref="D35:D43">E35-C35</f>
        <v>0</v>
      </c>
      <c r="E35" s="24">
        <f aca="true" t="shared" si="2" ref="E35:E43">SUM(H35,J35)</f>
        <v>0</v>
      </c>
      <c r="F35" s="216"/>
      <c r="G35" s="209">
        <f aca="true" t="shared" si="3" ref="G35:G43">H35-F35</f>
        <v>0</v>
      </c>
      <c r="H35" s="212"/>
      <c r="I35" s="217"/>
      <c r="J35" s="324"/>
      <c r="K35" s="325"/>
      <c r="L35" s="325"/>
      <c r="M35" s="325"/>
      <c r="N35" s="325"/>
      <c r="O35" s="321"/>
      <c r="P35" s="322"/>
      <c r="Q35" s="322"/>
      <c r="R35" s="322"/>
      <c r="S35" s="322"/>
      <c r="T35" s="322"/>
      <c r="U35" s="322"/>
      <c r="V35" s="322"/>
      <c r="W35" s="322"/>
      <c r="X35" s="322"/>
      <c r="Y35" s="323"/>
      <c r="Z35" s="353"/>
      <c r="AA35" s="354"/>
      <c r="AB35" s="354"/>
      <c r="AC35" s="354"/>
      <c r="AD35" s="355"/>
      <c r="AE35" s="15"/>
      <c r="AF35" s="15"/>
      <c r="AG35" s="1"/>
    </row>
    <row r="36" spans="1:30" ht="22.5" customHeight="1">
      <c r="A36" s="7">
        <v>2</v>
      </c>
      <c r="B36" s="128" t="s">
        <v>8</v>
      </c>
      <c r="C36" s="22">
        <f t="shared" si="0"/>
        <v>0</v>
      </c>
      <c r="D36" s="24">
        <f t="shared" si="1"/>
        <v>0</v>
      </c>
      <c r="E36" s="24">
        <f t="shared" si="2"/>
        <v>0</v>
      </c>
      <c r="F36" s="216"/>
      <c r="G36" s="209">
        <f t="shared" si="3"/>
        <v>0</v>
      </c>
      <c r="H36" s="212"/>
      <c r="I36" s="217"/>
      <c r="J36" s="324"/>
      <c r="K36" s="325"/>
      <c r="L36" s="325"/>
      <c r="M36" s="325"/>
      <c r="N36" s="325"/>
      <c r="O36" s="321"/>
      <c r="P36" s="322"/>
      <c r="Q36" s="322"/>
      <c r="R36" s="322"/>
      <c r="S36" s="322"/>
      <c r="T36" s="322"/>
      <c r="U36" s="322"/>
      <c r="V36" s="322"/>
      <c r="W36" s="322"/>
      <c r="X36" s="322"/>
      <c r="Y36" s="323"/>
      <c r="Z36" s="353"/>
      <c r="AA36" s="354"/>
      <c r="AB36" s="354"/>
      <c r="AC36" s="354"/>
      <c r="AD36" s="355"/>
    </row>
    <row r="37" spans="1:30" ht="22.5" customHeight="1">
      <c r="A37" s="7">
        <v>3</v>
      </c>
      <c r="B37" s="128" t="s">
        <v>1</v>
      </c>
      <c r="C37" s="22">
        <f t="shared" si="0"/>
        <v>0</v>
      </c>
      <c r="D37" s="24">
        <f t="shared" si="1"/>
        <v>0</v>
      </c>
      <c r="E37" s="24">
        <f t="shared" si="2"/>
        <v>0</v>
      </c>
      <c r="F37" s="216"/>
      <c r="G37" s="209">
        <f t="shared" si="3"/>
        <v>0</v>
      </c>
      <c r="H37" s="212"/>
      <c r="I37" s="217"/>
      <c r="J37" s="324"/>
      <c r="K37" s="325"/>
      <c r="L37" s="325"/>
      <c r="M37" s="325"/>
      <c r="N37" s="325"/>
      <c r="O37" s="321"/>
      <c r="P37" s="322"/>
      <c r="Q37" s="322"/>
      <c r="R37" s="322"/>
      <c r="S37" s="322"/>
      <c r="T37" s="322"/>
      <c r="U37" s="322"/>
      <c r="V37" s="322"/>
      <c r="W37" s="322"/>
      <c r="X37" s="322"/>
      <c r="Y37" s="323"/>
      <c r="Z37" s="353"/>
      <c r="AA37" s="354"/>
      <c r="AB37" s="354"/>
      <c r="AC37" s="354"/>
      <c r="AD37" s="355"/>
    </row>
    <row r="38" spans="1:30" ht="22.5" customHeight="1">
      <c r="A38" s="7">
        <v>4</v>
      </c>
      <c r="B38" s="129" t="s">
        <v>11</v>
      </c>
      <c r="C38" s="22">
        <f t="shared" si="0"/>
        <v>0</v>
      </c>
      <c r="D38" s="24">
        <f t="shared" si="1"/>
        <v>0</v>
      </c>
      <c r="E38" s="24">
        <f t="shared" si="2"/>
        <v>0</v>
      </c>
      <c r="F38" s="216"/>
      <c r="G38" s="209">
        <f t="shared" si="3"/>
        <v>0</v>
      </c>
      <c r="H38" s="212"/>
      <c r="I38" s="217"/>
      <c r="J38" s="324"/>
      <c r="K38" s="325"/>
      <c r="L38" s="325"/>
      <c r="M38" s="325"/>
      <c r="N38" s="325"/>
      <c r="O38" s="321"/>
      <c r="P38" s="322"/>
      <c r="Q38" s="322"/>
      <c r="R38" s="322"/>
      <c r="S38" s="322"/>
      <c r="T38" s="322"/>
      <c r="U38" s="322"/>
      <c r="V38" s="322"/>
      <c r="W38" s="322"/>
      <c r="X38" s="322"/>
      <c r="Y38" s="323"/>
      <c r="Z38" s="353"/>
      <c r="AA38" s="354"/>
      <c r="AB38" s="354"/>
      <c r="AC38" s="354"/>
      <c r="AD38" s="355"/>
    </row>
    <row r="39" spans="1:30" ht="22.5" customHeight="1">
      <c r="A39" s="7">
        <v>5</v>
      </c>
      <c r="B39" s="128" t="s">
        <v>2</v>
      </c>
      <c r="C39" s="22">
        <f t="shared" si="0"/>
        <v>0</v>
      </c>
      <c r="D39" s="24">
        <f t="shared" si="1"/>
        <v>0</v>
      </c>
      <c r="E39" s="24">
        <f t="shared" si="2"/>
        <v>0</v>
      </c>
      <c r="F39" s="216"/>
      <c r="G39" s="209">
        <f t="shared" si="3"/>
        <v>0</v>
      </c>
      <c r="H39" s="212"/>
      <c r="I39" s="217"/>
      <c r="J39" s="324"/>
      <c r="K39" s="325"/>
      <c r="L39" s="325"/>
      <c r="M39" s="325"/>
      <c r="N39" s="325"/>
      <c r="O39" s="321"/>
      <c r="P39" s="322"/>
      <c r="Q39" s="322"/>
      <c r="R39" s="322"/>
      <c r="S39" s="322"/>
      <c r="T39" s="322"/>
      <c r="U39" s="322"/>
      <c r="V39" s="322"/>
      <c r="W39" s="322"/>
      <c r="X39" s="322"/>
      <c r="Y39" s="323"/>
      <c r="Z39" s="353"/>
      <c r="AA39" s="354"/>
      <c r="AB39" s="354"/>
      <c r="AC39" s="354"/>
      <c r="AD39" s="355"/>
    </row>
    <row r="40" spans="1:30" ht="22.5" customHeight="1">
      <c r="A40" s="7">
        <v>6</v>
      </c>
      <c r="B40" s="128" t="s">
        <v>3</v>
      </c>
      <c r="C40" s="22">
        <f t="shared" si="0"/>
        <v>0</v>
      </c>
      <c r="D40" s="24">
        <f t="shared" si="1"/>
        <v>0</v>
      </c>
      <c r="E40" s="24">
        <f t="shared" si="2"/>
        <v>0</v>
      </c>
      <c r="F40" s="216"/>
      <c r="G40" s="209">
        <f t="shared" si="3"/>
        <v>0</v>
      </c>
      <c r="H40" s="212"/>
      <c r="I40" s="217"/>
      <c r="J40" s="324"/>
      <c r="K40" s="325"/>
      <c r="L40" s="325"/>
      <c r="M40" s="325"/>
      <c r="N40" s="325"/>
      <c r="O40" s="321"/>
      <c r="P40" s="322"/>
      <c r="Q40" s="322"/>
      <c r="R40" s="322"/>
      <c r="S40" s="322"/>
      <c r="T40" s="322"/>
      <c r="U40" s="322"/>
      <c r="V40" s="322"/>
      <c r="W40" s="322"/>
      <c r="X40" s="322"/>
      <c r="Y40" s="323"/>
      <c r="Z40" s="353"/>
      <c r="AA40" s="354"/>
      <c r="AB40" s="354"/>
      <c r="AC40" s="354"/>
      <c r="AD40" s="355"/>
    </row>
    <row r="41" spans="1:30" ht="22.5" customHeight="1">
      <c r="A41" s="7">
        <v>7</v>
      </c>
      <c r="B41" s="128" t="s">
        <v>9</v>
      </c>
      <c r="C41" s="22">
        <f t="shared" si="0"/>
        <v>0</v>
      </c>
      <c r="D41" s="24">
        <f t="shared" si="1"/>
        <v>0</v>
      </c>
      <c r="E41" s="24">
        <f t="shared" si="2"/>
        <v>0</v>
      </c>
      <c r="F41" s="216"/>
      <c r="G41" s="209">
        <f t="shared" si="3"/>
        <v>0</v>
      </c>
      <c r="H41" s="212"/>
      <c r="I41" s="217"/>
      <c r="J41" s="324"/>
      <c r="K41" s="325"/>
      <c r="L41" s="325"/>
      <c r="M41" s="325"/>
      <c r="N41" s="325"/>
      <c r="O41" s="321"/>
      <c r="P41" s="322"/>
      <c r="Q41" s="322"/>
      <c r="R41" s="322"/>
      <c r="S41" s="322"/>
      <c r="T41" s="322"/>
      <c r="U41" s="322"/>
      <c r="V41" s="322"/>
      <c r="W41" s="322"/>
      <c r="X41" s="322"/>
      <c r="Y41" s="323"/>
      <c r="Z41" s="353"/>
      <c r="AA41" s="354"/>
      <c r="AB41" s="354"/>
      <c r="AC41" s="354"/>
      <c r="AD41" s="355"/>
    </row>
    <row r="42" spans="1:33" ht="22.5" customHeight="1">
      <c r="A42" s="7">
        <v>8</v>
      </c>
      <c r="B42" s="128" t="s">
        <v>10</v>
      </c>
      <c r="C42" s="22">
        <f t="shared" si="0"/>
        <v>0</v>
      </c>
      <c r="D42" s="24">
        <f t="shared" si="1"/>
        <v>0</v>
      </c>
      <c r="E42" s="24">
        <f t="shared" si="2"/>
        <v>0</v>
      </c>
      <c r="F42" s="216"/>
      <c r="G42" s="209">
        <f t="shared" si="3"/>
        <v>0</v>
      </c>
      <c r="H42" s="212"/>
      <c r="I42" s="217"/>
      <c r="J42" s="324"/>
      <c r="K42" s="325"/>
      <c r="L42" s="325"/>
      <c r="M42" s="325"/>
      <c r="N42" s="325"/>
      <c r="O42" s="321"/>
      <c r="P42" s="322"/>
      <c r="Q42" s="322"/>
      <c r="R42" s="322"/>
      <c r="S42" s="322"/>
      <c r="T42" s="322"/>
      <c r="U42" s="322"/>
      <c r="V42" s="322"/>
      <c r="W42" s="322"/>
      <c r="X42" s="322"/>
      <c r="Y42" s="323"/>
      <c r="Z42" s="353"/>
      <c r="AA42" s="354"/>
      <c r="AB42" s="354"/>
      <c r="AC42" s="354"/>
      <c r="AD42" s="355"/>
      <c r="AG42" s="16"/>
    </row>
    <row r="43" spans="1:30" ht="22.5" customHeight="1">
      <c r="A43" s="7">
        <v>9</v>
      </c>
      <c r="B43" s="128" t="s">
        <v>4</v>
      </c>
      <c r="C43" s="22">
        <f t="shared" si="0"/>
        <v>0</v>
      </c>
      <c r="D43" s="24">
        <f t="shared" si="1"/>
        <v>0</v>
      </c>
      <c r="E43" s="24">
        <f t="shared" si="2"/>
        <v>0</v>
      </c>
      <c r="F43" s="216"/>
      <c r="G43" s="209">
        <f t="shared" si="3"/>
        <v>0</v>
      </c>
      <c r="H43" s="212"/>
      <c r="I43" s="217"/>
      <c r="J43" s="324"/>
      <c r="K43" s="325"/>
      <c r="L43" s="325"/>
      <c r="M43" s="325"/>
      <c r="N43" s="325"/>
      <c r="O43" s="321"/>
      <c r="P43" s="322"/>
      <c r="Q43" s="322"/>
      <c r="R43" s="322"/>
      <c r="S43" s="322"/>
      <c r="T43" s="322"/>
      <c r="U43" s="322"/>
      <c r="V43" s="322"/>
      <c r="W43" s="322"/>
      <c r="X43" s="322"/>
      <c r="Y43" s="323"/>
      <c r="Z43" s="336"/>
      <c r="AA43" s="337"/>
      <c r="AB43" s="337"/>
      <c r="AC43" s="337"/>
      <c r="AD43" s="338"/>
    </row>
    <row r="44" spans="1:30" ht="15" customHeight="1" thickBot="1">
      <c r="A44" s="359" t="s">
        <v>6</v>
      </c>
      <c r="B44" s="360"/>
      <c r="C44" s="12">
        <f aca="true" t="shared" si="4" ref="C44:I44">SUM(C35:C43)</f>
        <v>0</v>
      </c>
      <c r="D44" s="12">
        <f t="shared" si="4"/>
        <v>0</v>
      </c>
      <c r="E44" s="13">
        <f t="shared" si="4"/>
        <v>0</v>
      </c>
      <c r="F44" s="27">
        <f t="shared" si="4"/>
        <v>0</v>
      </c>
      <c r="G44" s="218">
        <f t="shared" si="4"/>
        <v>0</v>
      </c>
      <c r="H44" s="213">
        <f t="shared" si="4"/>
        <v>0</v>
      </c>
      <c r="I44" s="43">
        <f t="shared" si="4"/>
        <v>0</v>
      </c>
      <c r="J44" s="362">
        <f>SUM(J35:N43)</f>
        <v>0</v>
      </c>
      <c r="K44" s="363"/>
      <c r="L44" s="363"/>
      <c r="M44" s="363"/>
      <c r="N44" s="364"/>
      <c r="O44" s="210"/>
      <c r="P44" s="384"/>
      <c r="Q44" s="384"/>
      <c r="R44" s="384"/>
      <c r="S44" s="384"/>
      <c r="T44" s="384"/>
      <c r="U44" s="384"/>
      <c r="V44" s="384"/>
      <c r="W44" s="384"/>
      <c r="X44" s="384"/>
      <c r="Y44" s="384"/>
      <c r="Z44" s="370"/>
      <c r="AA44" s="370"/>
      <c r="AB44" s="370"/>
      <c r="AC44" s="370"/>
      <c r="AD44" s="370"/>
    </row>
    <row r="45" spans="1:32" ht="7.5" customHeight="1">
      <c r="A45" s="1"/>
      <c r="B45" s="8"/>
      <c r="C45" s="6"/>
      <c r="D45" s="6"/>
      <c r="E45" s="9"/>
      <c r="H45" s="28"/>
      <c r="AE45" s="16"/>
      <c r="AF45" s="16"/>
    </row>
    <row r="46" spans="2:30" ht="15" customHeight="1" thickBot="1">
      <c r="B46" s="280" t="s">
        <v>40</v>
      </c>
      <c r="G46" s="281" t="s">
        <v>167</v>
      </c>
      <c r="H46" s="214"/>
      <c r="I46" s="326" t="s">
        <v>58</v>
      </c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</row>
    <row r="47" spans="2:30" ht="19.5" customHeight="1" thickBot="1" thickTop="1">
      <c r="B47" s="280" t="s">
        <v>41</v>
      </c>
      <c r="G47" s="319">
        <f>IF(H44=0,"",IF(O17="","右上[助成対象事業名]を選択してください",IF(R21="","右上[助成金交付決定額]を記入してください",IF(ROUNDDOWN(H44*U20,-3)&gt;R21,R21,ROUNDDOWN(H44*U20,-3)))))</f>
      </c>
      <c r="H47" s="320"/>
      <c r="I47" s="326"/>
      <c r="J47" s="326"/>
      <c r="K47" s="326"/>
      <c r="L47" s="326"/>
      <c r="M47" s="326"/>
      <c r="N47" s="326"/>
      <c r="O47" s="326"/>
      <c r="P47" s="326"/>
      <c r="Q47" s="326"/>
      <c r="R47" s="326"/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</row>
    <row r="48" ht="15" customHeight="1" thickTop="1"/>
  </sheetData>
  <sheetProtection selectLockedCells="1"/>
  <mergeCells count="83">
    <mergeCell ref="Z39:AD39"/>
    <mergeCell ref="Z37:AD37"/>
    <mergeCell ref="J18:N18"/>
    <mergeCell ref="O18:AD18"/>
    <mergeCell ref="O19:Q19"/>
    <mergeCell ref="X19:Z19"/>
    <mergeCell ref="AA19:AB19"/>
    <mergeCell ref="V19:W19"/>
    <mergeCell ref="Z36:AD36"/>
    <mergeCell ref="I33:Y33"/>
    <mergeCell ref="O16:AD16"/>
    <mergeCell ref="O17:AD17"/>
    <mergeCell ref="P44:Y44"/>
    <mergeCell ref="Z24:AD24"/>
    <mergeCell ref="Z25:AD25"/>
    <mergeCell ref="Z26:AD26"/>
    <mergeCell ref="Z27:AD27"/>
    <mergeCell ref="Z29:AD29"/>
    <mergeCell ref="Z30:AD30"/>
    <mergeCell ref="Z38:AD38"/>
    <mergeCell ref="Z44:AD44"/>
    <mergeCell ref="Z42:AD42"/>
    <mergeCell ref="Z40:AD40"/>
    <mergeCell ref="Z43:AD43"/>
    <mergeCell ref="Z41:AD41"/>
    <mergeCell ref="J1:AD1"/>
    <mergeCell ref="R19:S19"/>
    <mergeCell ref="J16:N16"/>
    <mergeCell ref="J17:N17"/>
    <mergeCell ref="J19:N19"/>
    <mergeCell ref="J44:N44"/>
    <mergeCell ref="J35:N35"/>
    <mergeCell ref="A44:B44"/>
    <mergeCell ref="C33:E33"/>
    <mergeCell ref="F33:H33"/>
    <mergeCell ref="A33:B34"/>
    <mergeCell ref="Z33:AD34"/>
    <mergeCell ref="Z35:AD35"/>
    <mergeCell ref="A32:C32"/>
    <mergeCell ref="A23:B23"/>
    <mergeCell ref="A24:B24"/>
    <mergeCell ref="F27:Y27"/>
    <mergeCell ref="F29:Y29"/>
    <mergeCell ref="F30:Y30"/>
    <mergeCell ref="A30:B30"/>
    <mergeCell ref="J25:T25"/>
    <mergeCell ref="Z20:AD20"/>
    <mergeCell ref="T19:U19"/>
    <mergeCell ref="AC19:AD19"/>
    <mergeCell ref="Z23:AD23"/>
    <mergeCell ref="Z32:AD32"/>
    <mergeCell ref="F28:Y28"/>
    <mergeCell ref="Z28:AD28"/>
    <mergeCell ref="F19:I19"/>
    <mergeCell ref="R21:Y21"/>
    <mergeCell ref="F24:Y24"/>
    <mergeCell ref="O20:T20"/>
    <mergeCell ref="U20:Y20"/>
    <mergeCell ref="J20:N20"/>
    <mergeCell ref="J34:N34"/>
    <mergeCell ref="O34:Y34"/>
    <mergeCell ref="J37:N37"/>
    <mergeCell ref="J21:Q21"/>
    <mergeCell ref="F26:Y26"/>
    <mergeCell ref="F25:I25"/>
    <mergeCell ref="O41:Y41"/>
    <mergeCell ref="J43:N43"/>
    <mergeCell ref="O42:Y42"/>
    <mergeCell ref="O43:Y43"/>
    <mergeCell ref="O39:Y39"/>
    <mergeCell ref="J36:N36"/>
    <mergeCell ref="J39:N39"/>
    <mergeCell ref="J38:N38"/>
    <mergeCell ref="G47:H47"/>
    <mergeCell ref="O35:Y35"/>
    <mergeCell ref="O36:Y36"/>
    <mergeCell ref="O37:Y37"/>
    <mergeCell ref="O38:Y38"/>
    <mergeCell ref="J41:N41"/>
    <mergeCell ref="J42:N42"/>
    <mergeCell ref="I46:AD47"/>
    <mergeCell ref="J40:N40"/>
    <mergeCell ref="O40:Y40"/>
  </mergeCells>
  <conditionalFormatting sqref="AG42 AE31:AF32 AE45:AF45">
    <cfRule type="cellIs" priority="1" dxfId="52" operator="equal" stopIfTrue="1">
      <formula>"OK"</formula>
    </cfRule>
    <cfRule type="cellIs" priority="2" dxfId="53" operator="equal" stopIfTrue="1">
      <formula>"NG"</formula>
    </cfRule>
  </conditionalFormatting>
  <conditionalFormatting sqref="AE30">
    <cfRule type="cellIs" priority="3" dxfId="54" operator="equal" stopIfTrue="1">
      <formula>"OK"</formula>
    </cfRule>
    <cfRule type="cellIs" priority="4" dxfId="53" operator="equal" stopIfTrue="1">
      <formula>"NG"</formula>
    </cfRule>
  </conditionalFormatting>
  <conditionalFormatting sqref="J25:R25">
    <cfRule type="cellIs" priority="5" dxfId="40" operator="equal" stopIfTrue="1">
      <formula>"NG 金額を確認してください"</formula>
    </cfRule>
  </conditionalFormatting>
  <conditionalFormatting sqref="G47:H47">
    <cfRule type="cellIs" priority="6" dxfId="53" operator="equal" stopIfTrue="1">
      <formula>"右上[助成対象事業名]を選択してください"</formula>
    </cfRule>
    <cfRule type="cellIs" priority="7" dxfId="55" operator="equal" stopIfTrue="1">
      <formula>"右上[助成金交付決定額]を記入してください"</formula>
    </cfRule>
  </conditionalFormatting>
  <dataValidations count="4">
    <dataValidation type="list" allowBlank="1" showInputMessage="1" showErrorMessage="1" sqref="R19:S19 AA19:AB19">
      <formula1>"1月,2月,3月,4月,5月,6月,7月,8月,9月,10月,11月,12月"</formula1>
    </dataValidation>
    <dataValidation type="list" allowBlank="1" showInputMessage="1" showErrorMessage="1" sqref="T19:U19 AC19:AD19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O17:AD17">
      <formula1>助成事業選択</formula1>
    </dataValidation>
    <dataValidation type="list" allowBlank="1" showInputMessage="1" showErrorMessage="1" sqref="X19:Z19 O19:Q19">
      <formula1>"令和４年,令和５年"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G45"/>
  <sheetViews>
    <sheetView showZeros="0" view="pageBreakPreview" zoomScaleSheetLayoutView="100" zoomScalePageLayoutView="0" workbookViewId="0" topLeftCell="A14">
      <selection activeCell="O15" sqref="O15:AD15"/>
    </sheetView>
  </sheetViews>
  <sheetFormatPr defaultColWidth="2.25390625" defaultRowHeight="17.25" customHeight="1"/>
  <cols>
    <col min="1" max="1" width="3.125" style="97" customWidth="1"/>
    <col min="2" max="2" width="12.50390625" style="98" customWidth="1"/>
    <col min="3" max="9" width="11.25390625" style="98" customWidth="1"/>
    <col min="10" max="30" width="2.25390625" style="98" customWidth="1"/>
    <col min="31" max="31" width="9.00390625" style="100" customWidth="1"/>
    <col min="32" max="32" width="10.50390625" style="100" bestFit="1" customWidth="1"/>
    <col min="33" max="33" width="39.75390625" style="98" customWidth="1"/>
    <col min="34" max="16384" width="2.25390625" style="98" customWidth="1"/>
  </cols>
  <sheetData>
    <row r="1" spans="10:30" ht="17.25" customHeight="1" hidden="1">
      <c r="J1" s="396" t="s">
        <v>134</v>
      </c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</row>
    <row r="2" spans="10:30" ht="17.25" customHeight="1" hidden="1">
      <c r="J2" s="239" t="str">
        <f>'【助成対象事業等】'!D3</f>
        <v>スポーツ・レクリエーション指導者養成事業</v>
      </c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  <c r="AC2" s="240"/>
      <c r="AD2" s="241"/>
    </row>
    <row r="3" spans="10:30" ht="17.25" customHeight="1" hidden="1">
      <c r="J3" s="239" t="str">
        <f>'【助成対象事業等】'!D4</f>
        <v>子どものスポーツ環境に関する事業(通年開催事業）</v>
      </c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1"/>
    </row>
    <row r="4" spans="10:30" ht="17.25" customHeight="1" hidden="1">
      <c r="J4" s="239" t="str">
        <f>'【助成対象事業等】'!D6</f>
        <v>成人のスポーツ環境に関する事業（通年開催事業）</v>
      </c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1"/>
    </row>
    <row r="5" spans="10:30" ht="17.25" customHeight="1" hidden="1">
      <c r="J5" s="239" t="str">
        <f>'【助成対象事業等】'!D8</f>
        <v>障がい者のスポーツ環境に関する事業</v>
      </c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1"/>
    </row>
    <row r="6" spans="10:30" ht="17.25" customHeight="1" hidden="1">
      <c r="J6" s="239" t="str">
        <f>'【助成対象事業等】'!D9</f>
        <v>高齢者のスポーツ環境に関する事業</v>
      </c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1"/>
    </row>
    <row r="7" spans="10:30" ht="17.25" customHeight="1" hidden="1">
      <c r="J7" s="239" t="str">
        <f>'【助成対象事業等】'!D10</f>
        <v>地域活性化等に関する事業</v>
      </c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  <c r="AB7" s="240"/>
      <c r="AC7" s="240"/>
      <c r="AD7" s="241"/>
    </row>
    <row r="8" spans="10:30" ht="17.25" customHeight="1" hidden="1">
      <c r="J8" s="239" t="str">
        <f>'【助成対象事業等】'!D11</f>
        <v>交流人口拡大に関する事業</v>
      </c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1"/>
    </row>
    <row r="9" spans="10:30" ht="17.25" customHeight="1" hidden="1">
      <c r="J9" s="239" t="str">
        <f>'【助成対象事業等】'!D12</f>
        <v>スポーツ相談・啓発・情報提供事業</v>
      </c>
      <c r="K9" s="240"/>
      <c r="L9" s="240"/>
      <c r="M9" s="240"/>
      <c r="N9" s="240"/>
      <c r="O9" s="240"/>
      <c r="P9" s="240"/>
      <c r="Q9" s="240"/>
      <c r="R9" s="240"/>
      <c r="S9" s="240"/>
      <c r="T9" s="240"/>
      <c r="U9" s="240"/>
      <c r="V9" s="240"/>
      <c r="W9" s="240"/>
      <c r="X9" s="240"/>
      <c r="Y9" s="240"/>
      <c r="Z9" s="240"/>
      <c r="AA9" s="240"/>
      <c r="AB9" s="240"/>
      <c r="AC9" s="240"/>
      <c r="AD9" s="241"/>
    </row>
    <row r="10" spans="10:30" ht="14.25" customHeight="1" hidden="1">
      <c r="J10" s="239" t="str">
        <f>'【助成対象事業等】'!D14</f>
        <v>ふくしまレクリエーションフェスタ支援事業</v>
      </c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240"/>
      <c r="AA10" s="240"/>
      <c r="AB10" s="240"/>
      <c r="AC10" s="240"/>
      <c r="AD10" s="241"/>
    </row>
    <row r="11" spans="10:30" ht="18" customHeight="1" hidden="1">
      <c r="J11" s="239" t="str">
        <f>'【助成対象事業等】'!D15</f>
        <v>スポーツボランティア支援事業</v>
      </c>
      <c r="K11" s="240"/>
      <c r="L11" s="240"/>
      <c r="M11" s="240"/>
      <c r="N11" s="240"/>
      <c r="O11" s="240"/>
      <c r="P11" s="240"/>
      <c r="Q11" s="240"/>
      <c r="R11" s="240"/>
      <c r="S11" s="240"/>
      <c r="T11" s="240"/>
      <c r="U11" s="240"/>
      <c r="V11" s="240"/>
      <c r="W11" s="240"/>
      <c r="X11" s="240"/>
      <c r="Y11" s="240"/>
      <c r="Z11" s="240"/>
      <c r="AA11" s="240"/>
      <c r="AB11" s="240"/>
      <c r="AC11" s="240"/>
      <c r="AD11" s="241"/>
    </row>
    <row r="12" spans="10:30" ht="17.25" customHeight="1" hidden="1">
      <c r="J12" s="239" t="e">
        <f>【助成対象事業等】!#REF!</f>
        <v>#REF!</v>
      </c>
      <c r="K12" s="240"/>
      <c r="L12" s="240"/>
      <c r="M12" s="240"/>
      <c r="N12" s="240"/>
      <c r="O12" s="240"/>
      <c r="P12" s="240"/>
      <c r="Q12" s="240"/>
      <c r="R12" s="240"/>
      <c r="S12" s="240"/>
      <c r="T12" s="240"/>
      <c r="U12" s="240"/>
      <c r="V12" s="240"/>
      <c r="W12" s="240"/>
      <c r="X12" s="240"/>
      <c r="Y12" s="240"/>
      <c r="Z12" s="240"/>
      <c r="AA12" s="240"/>
      <c r="AB12" s="240"/>
      <c r="AC12" s="240"/>
      <c r="AD12" s="241"/>
    </row>
    <row r="13" spans="10:30" ht="15" customHeight="1" hidden="1">
      <c r="J13" s="239"/>
      <c r="K13" s="240"/>
      <c r="L13" s="240"/>
      <c r="M13" s="240"/>
      <c r="N13" s="240"/>
      <c r="O13" s="240"/>
      <c r="P13" s="240"/>
      <c r="Q13" s="240"/>
      <c r="R13" s="240"/>
      <c r="S13" s="240"/>
      <c r="T13" s="240"/>
      <c r="U13" s="240"/>
      <c r="V13" s="240"/>
      <c r="W13" s="240"/>
      <c r="X13" s="240"/>
      <c r="Y13" s="240"/>
      <c r="Z13" s="240"/>
      <c r="AA13" s="240"/>
      <c r="AB13" s="240"/>
      <c r="AC13" s="240"/>
      <c r="AD13" s="241"/>
    </row>
    <row r="14" spans="1:30" ht="11.25" customHeight="1">
      <c r="A14" s="242" t="s">
        <v>195</v>
      </c>
      <c r="E14" s="243"/>
      <c r="F14" s="102"/>
      <c r="G14" s="394" t="s">
        <v>163</v>
      </c>
      <c r="H14" s="394"/>
      <c r="J14" s="375" t="s">
        <v>56</v>
      </c>
      <c r="K14" s="376"/>
      <c r="L14" s="376"/>
      <c r="M14" s="376"/>
      <c r="N14" s="377"/>
      <c r="O14" s="395" t="s">
        <v>174</v>
      </c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</row>
    <row r="15" spans="1:30" ht="11.25" customHeight="1">
      <c r="A15" s="98"/>
      <c r="C15" s="97"/>
      <c r="D15" s="97"/>
      <c r="E15" s="244"/>
      <c r="F15" s="244"/>
      <c r="G15" s="394"/>
      <c r="H15" s="394"/>
      <c r="J15" s="330" t="s">
        <v>43</v>
      </c>
      <c r="K15" s="331"/>
      <c r="L15" s="331"/>
      <c r="M15" s="331"/>
      <c r="N15" s="332"/>
      <c r="O15" s="381" t="s">
        <v>202</v>
      </c>
      <c r="P15" s="382"/>
      <c r="Q15" s="382"/>
      <c r="R15" s="382"/>
      <c r="S15" s="382"/>
      <c r="T15" s="382"/>
      <c r="U15" s="382"/>
      <c r="V15" s="382"/>
      <c r="W15" s="382"/>
      <c r="X15" s="382"/>
      <c r="Y15" s="382"/>
      <c r="Z15" s="382"/>
      <c r="AA15" s="382"/>
      <c r="AB15" s="382"/>
      <c r="AC15" s="382"/>
      <c r="AD15" s="383"/>
    </row>
    <row r="16" spans="1:30" ht="11.25" customHeight="1">
      <c r="A16" s="98"/>
      <c r="C16" s="97"/>
      <c r="D16" s="97"/>
      <c r="E16" s="244"/>
      <c r="F16" s="244"/>
      <c r="G16" s="244"/>
      <c r="H16" s="102"/>
      <c r="J16" s="330" t="s">
        <v>156</v>
      </c>
      <c r="K16" s="331"/>
      <c r="L16" s="331"/>
      <c r="M16" s="331"/>
      <c r="N16" s="332"/>
      <c r="O16" s="395" t="s">
        <v>175</v>
      </c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</row>
    <row r="17" spans="1:30" ht="11.25" customHeight="1">
      <c r="A17" s="98"/>
      <c r="B17" s="97"/>
      <c r="C17" s="97"/>
      <c r="D17" s="97"/>
      <c r="E17" s="244"/>
      <c r="F17" s="438" t="s">
        <v>24</v>
      </c>
      <c r="G17" s="438"/>
      <c r="H17" s="438"/>
      <c r="I17" s="439"/>
      <c r="J17" s="375" t="s">
        <v>7</v>
      </c>
      <c r="K17" s="376"/>
      <c r="L17" s="376"/>
      <c r="M17" s="376"/>
      <c r="N17" s="377"/>
      <c r="O17" s="381" t="s">
        <v>198</v>
      </c>
      <c r="P17" s="382"/>
      <c r="Q17" s="382"/>
      <c r="R17" s="342" t="s">
        <v>137</v>
      </c>
      <c r="S17" s="342"/>
      <c r="T17" s="342" t="s">
        <v>18</v>
      </c>
      <c r="U17" s="342"/>
      <c r="V17" s="392" t="s">
        <v>135</v>
      </c>
      <c r="W17" s="392"/>
      <c r="X17" s="342" t="s">
        <v>198</v>
      </c>
      <c r="Y17" s="342"/>
      <c r="Z17" s="342"/>
      <c r="AA17" s="342" t="s">
        <v>206</v>
      </c>
      <c r="AB17" s="342"/>
      <c r="AC17" s="342" t="s">
        <v>12</v>
      </c>
      <c r="AD17" s="343"/>
    </row>
    <row r="18" spans="1:30" ht="11.25" customHeight="1">
      <c r="A18" s="98"/>
      <c r="B18" s="97"/>
      <c r="C18" s="97"/>
      <c r="D18" s="97"/>
      <c r="E18" s="244"/>
      <c r="J18" s="330" t="s">
        <v>57</v>
      </c>
      <c r="K18" s="331"/>
      <c r="L18" s="331"/>
      <c r="M18" s="331"/>
      <c r="N18" s="332"/>
      <c r="O18" s="327" t="s">
        <v>32</v>
      </c>
      <c r="P18" s="328"/>
      <c r="Q18" s="328"/>
      <c r="R18" s="328"/>
      <c r="S18" s="328"/>
      <c r="T18" s="328"/>
      <c r="U18" s="329">
        <f>IF(O15="","",VLOOKUP(O15,'【助成対象事業等】'!D1:G21,3,FALSE))</f>
        <v>0.8</v>
      </c>
      <c r="V18" s="329"/>
      <c r="W18" s="329"/>
      <c r="X18" s="329"/>
      <c r="Y18" s="329"/>
      <c r="Z18" s="328" t="s">
        <v>33</v>
      </c>
      <c r="AA18" s="328"/>
      <c r="AB18" s="328"/>
      <c r="AC18" s="328"/>
      <c r="AD18" s="341"/>
    </row>
    <row r="19" spans="1:30" ht="11.25" customHeight="1">
      <c r="A19" s="103"/>
      <c r="B19" s="104"/>
      <c r="C19" s="105"/>
      <c r="D19" s="105"/>
      <c r="E19" s="102"/>
      <c r="F19" s="102"/>
      <c r="G19" s="102"/>
      <c r="J19" s="330" t="s">
        <v>154</v>
      </c>
      <c r="K19" s="331"/>
      <c r="L19" s="331"/>
      <c r="M19" s="331"/>
      <c r="N19" s="331"/>
      <c r="O19" s="331"/>
      <c r="P19" s="331"/>
      <c r="Q19" s="332"/>
      <c r="R19" s="347">
        <v>420000</v>
      </c>
      <c r="S19" s="348"/>
      <c r="T19" s="348"/>
      <c r="U19" s="348"/>
      <c r="V19" s="348"/>
      <c r="W19" s="348"/>
      <c r="X19" s="348"/>
      <c r="Y19" s="348"/>
      <c r="Z19" s="269" t="s">
        <v>68</v>
      </c>
      <c r="AA19" s="269"/>
      <c r="AB19" s="269"/>
      <c r="AC19" s="269"/>
      <c r="AD19" s="270"/>
    </row>
    <row r="20" spans="1:7" ht="11.25" customHeight="1">
      <c r="A20" s="103"/>
      <c r="B20" s="104"/>
      <c r="C20" s="105"/>
      <c r="D20" s="105"/>
      <c r="E20" s="102"/>
      <c r="F20" s="102"/>
      <c r="G20" s="102"/>
    </row>
    <row r="21" spans="1:30" ht="11.25" customHeight="1">
      <c r="A21" s="429" t="s">
        <v>19</v>
      </c>
      <c r="B21" s="429"/>
      <c r="C21" s="102"/>
      <c r="D21" s="102"/>
      <c r="E21" s="107"/>
      <c r="Z21" s="435" t="s">
        <v>39</v>
      </c>
      <c r="AA21" s="435"/>
      <c r="AB21" s="435"/>
      <c r="AC21" s="435"/>
      <c r="AD21" s="435"/>
    </row>
    <row r="22" spans="1:30" ht="15" customHeight="1" thickBot="1">
      <c r="A22" s="430" t="s">
        <v>5</v>
      </c>
      <c r="B22" s="431"/>
      <c r="C22" s="108" t="s">
        <v>25</v>
      </c>
      <c r="D22" s="225" t="s">
        <v>27</v>
      </c>
      <c r="E22" s="245" t="s">
        <v>23</v>
      </c>
      <c r="F22" s="412" t="s">
        <v>29</v>
      </c>
      <c r="G22" s="413"/>
      <c r="H22" s="413"/>
      <c r="I22" s="413"/>
      <c r="J22" s="413"/>
      <c r="K22" s="413"/>
      <c r="L22" s="413"/>
      <c r="M22" s="413"/>
      <c r="N22" s="413"/>
      <c r="O22" s="413"/>
      <c r="P22" s="413"/>
      <c r="Q22" s="413"/>
      <c r="R22" s="413"/>
      <c r="S22" s="413"/>
      <c r="T22" s="413"/>
      <c r="U22" s="413"/>
      <c r="V22" s="413"/>
      <c r="W22" s="413"/>
      <c r="X22" s="413"/>
      <c r="Y22" s="434"/>
      <c r="Z22" s="398" t="s">
        <v>30</v>
      </c>
      <c r="AA22" s="398"/>
      <c r="AB22" s="398"/>
      <c r="AC22" s="398"/>
      <c r="AD22" s="398"/>
    </row>
    <row r="23" spans="1:32" s="109" customFormat="1" ht="22.5" customHeight="1" thickBot="1">
      <c r="A23" s="108">
        <v>1</v>
      </c>
      <c r="B23" s="246" t="s">
        <v>21</v>
      </c>
      <c r="C23" s="247">
        <v>420000</v>
      </c>
      <c r="D23" s="226">
        <f>E23-C23</f>
        <v>-115000</v>
      </c>
      <c r="E23" s="248">
        <v>305000</v>
      </c>
      <c r="F23" s="436" t="s">
        <v>162</v>
      </c>
      <c r="G23" s="437"/>
      <c r="H23" s="437"/>
      <c r="I23" s="437"/>
      <c r="J23" s="433">
        <f>IF(G45=0,"",IF(E23=0,"",IF(E23&gt;G45,"NG 金額を確認してください","")))</f>
      </c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249"/>
      <c r="V23" s="249"/>
      <c r="W23" s="249"/>
      <c r="X23" s="249"/>
      <c r="Y23" s="250"/>
      <c r="Z23" s="399"/>
      <c r="AA23" s="399"/>
      <c r="AB23" s="399"/>
      <c r="AC23" s="399"/>
      <c r="AD23" s="399"/>
      <c r="AE23" s="100"/>
      <c r="AF23" s="100"/>
    </row>
    <row r="24" spans="1:30" ht="22.5" customHeight="1">
      <c r="A24" s="108">
        <v>2</v>
      </c>
      <c r="B24" s="246" t="s">
        <v>22</v>
      </c>
      <c r="C24" s="247">
        <v>110220</v>
      </c>
      <c r="D24" s="226">
        <f>E24-C24</f>
        <v>-33340</v>
      </c>
      <c r="E24" s="251">
        <v>76880</v>
      </c>
      <c r="F24" s="407"/>
      <c r="G24" s="408"/>
      <c r="H24" s="408"/>
      <c r="I24" s="408"/>
      <c r="J24" s="408"/>
      <c r="K24" s="408"/>
      <c r="L24" s="408"/>
      <c r="M24" s="408"/>
      <c r="N24" s="408"/>
      <c r="O24" s="408"/>
      <c r="P24" s="408"/>
      <c r="Q24" s="408"/>
      <c r="R24" s="408"/>
      <c r="S24" s="408"/>
      <c r="T24" s="408"/>
      <c r="U24" s="408"/>
      <c r="V24" s="408"/>
      <c r="W24" s="408"/>
      <c r="X24" s="408"/>
      <c r="Y24" s="409"/>
      <c r="Z24" s="400"/>
      <c r="AA24" s="400"/>
      <c r="AB24" s="400"/>
      <c r="AC24" s="400"/>
      <c r="AD24" s="400"/>
    </row>
    <row r="25" spans="1:30" ht="22.5" customHeight="1">
      <c r="A25" s="108">
        <v>3</v>
      </c>
      <c r="B25" s="235" t="s">
        <v>104</v>
      </c>
      <c r="C25" s="247">
        <v>9000</v>
      </c>
      <c r="D25" s="226">
        <f>E25-C25</f>
        <v>-4500</v>
      </c>
      <c r="E25" s="231">
        <v>4500</v>
      </c>
      <c r="F25" s="407" t="s">
        <v>176</v>
      </c>
      <c r="G25" s="408"/>
      <c r="H25" s="408"/>
      <c r="I25" s="408"/>
      <c r="J25" s="408"/>
      <c r="K25" s="408"/>
      <c r="L25" s="408"/>
      <c r="M25" s="408"/>
      <c r="N25" s="408"/>
      <c r="O25" s="408"/>
      <c r="P25" s="408"/>
      <c r="Q25" s="408"/>
      <c r="R25" s="408"/>
      <c r="S25" s="408"/>
      <c r="T25" s="408"/>
      <c r="U25" s="408"/>
      <c r="V25" s="408"/>
      <c r="W25" s="408"/>
      <c r="X25" s="408"/>
      <c r="Y25" s="409"/>
      <c r="Z25" s="400"/>
      <c r="AA25" s="400"/>
      <c r="AB25" s="400"/>
      <c r="AC25" s="400"/>
      <c r="AD25" s="400"/>
    </row>
    <row r="26" spans="1:30" ht="22.5" customHeight="1">
      <c r="A26" s="108">
        <v>4</v>
      </c>
      <c r="B26" s="252"/>
      <c r="C26" s="247"/>
      <c r="D26" s="226">
        <f>E26-C26</f>
        <v>0</v>
      </c>
      <c r="E26" s="231"/>
      <c r="F26" s="407"/>
      <c r="G26" s="408"/>
      <c r="H26" s="408"/>
      <c r="I26" s="408"/>
      <c r="J26" s="408"/>
      <c r="K26" s="408"/>
      <c r="L26" s="408"/>
      <c r="M26" s="408"/>
      <c r="N26" s="408"/>
      <c r="O26" s="408"/>
      <c r="P26" s="408"/>
      <c r="Q26" s="408"/>
      <c r="R26" s="408"/>
      <c r="S26" s="408"/>
      <c r="T26" s="408"/>
      <c r="U26" s="408"/>
      <c r="V26" s="408"/>
      <c r="W26" s="408"/>
      <c r="X26" s="408"/>
      <c r="Y26" s="409"/>
      <c r="Z26" s="407"/>
      <c r="AA26" s="408"/>
      <c r="AB26" s="408"/>
      <c r="AC26" s="408"/>
      <c r="AD26" s="409"/>
    </row>
    <row r="27" spans="1:30" ht="22.5" customHeight="1">
      <c r="A27" s="108">
        <v>5</v>
      </c>
      <c r="B27" s="252"/>
      <c r="C27" s="247"/>
      <c r="D27" s="226">
        <f>E27-C27</f>
        <v>0</v>
      </c>
      <c r="E27" s="231"/>
      <c r="F27" s="407"/>
      <c r="G27" s="408"/>
      <c r="H27" s="408"/>
      <c r="I27" s="408"/>
      <c r="J27" s="408"/>
      <c r="K27" s="408"/>
      <c r="L27" s="408"/>
      <c r="M27" s="408"/>
      <c r="N27" s="408"/>
      <c r="O27" s="408"/>
      <c r="P27" s="408"/>
      <c r="Q27" s="408"/>
      <c r="R27" s="408"/>
      <c r="S27" s="408"/>
      <c r="T27" s="408"/>
      <c r="U27" s="408"/>
      <c r="V27" s="408"/>
      <c r="W27" s="408"/>
      <c r="X27" s="408"/>
      <c r="Y27" s="409"/>
      <c r="Z27" s="400"/>
      <c r="AA27" s="400"/>
      <c r="AB27" s="400"/>
      <c r="AC27" s="400"/>
      <c r="AD27" s="400"/>
    </row>
    <row r="28" spans="1:32" ht="15" customHeight="1">
      <c r="A28" s="410" t="s">
        <v>6</v>
      </c>
      <c r="B28" s="411"/>
      <c r="C28" s="253">
        <f>SUM(C23:C27)</f>
        <v>539220</v>
      </c>
      <c r="D28" s="226">
        <f>SUM(D23:D27)</f>
        <v>-152840</v>
      </c>
      <c r="E28" s="254">
        <f>SUM(E23:E27)</f>
        <v>386380</v>
      </c>
      <c r="F28" s="417"/>
      <c r="G28" s="432"/>
      <c r="H28" s="432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  <c r="T28" s="432"/>
      <c r="U28" s="432"/>
      <c r="V28" s="432"/>
      <c r="W28" s="432"/>
      <c r="X28" s="432"/>
      <c r="Y28" s="432"/>
      <c r="Z28" s="401"/>
      <c r="AA28" s="401"/>
      <c r="AB28" s="401"/>
      <c r="AC28" s="401"/>
      <c r="AD28" s="401"/>
      <c r="AE28" s="255"/>
      <c r="AF28" s="224"/>
    </row>
    <row r="29" spans="1:32" ht="11.25" customHeight="1">
      <c r="A29" s="223"/>
      <c r="B29" s="223"/>
      <c r="C29" s="193"/>
      <c r="D29" s="192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11"/>
      <c r="AF29" s="111"/>
    </row>
    <row r="30" spans="1:33" ht="15" customHeight="1" thickBot="1">
      <c r="A30" s="429" t="s">
        <v>20</v>
      </c>
      <c r="B30" s="429"/>
      <c r="C30" s="429"/>
      <c r="D30" s="115"/>
      <c r="E30" s="107"/>
      <c r="Z30" s="435" t="s">
        <v>39</v>
      </c>
      <c r="AA30" s="435"/>
      <c r="AB30" s="435"/>
      <c r="AC30" s="435"/>
      <c r="AD30" s="435"/>
      <c r="AE30" s="111"/>
      <c r="AF30" s="111"/>
      <c r="AG30" s="109"/>
    </row>
    <row r="31" spans="1:33" ht="15" customHeight="1">
      <c r="A31" s="417" t="s">
        <v>5</v>
      </c>
      <c r="B31" s="418"/>
      <c r="C31" s="412" t="s">
        <v>31</v>
      </c>
      <c r="D31" s="413"/>
      <c r="E31" s="413"/>
      <c r="F31" s="414" t="s">
        <v>172</v>
      </c>
      <c r="G31" s="415"/>
      <c r="H31" s="416"/>
      <c r="I31" s="423" t="s">
        <v>173</v>
      </c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 t="s">
        <v>30</v>
      </c>
      <c r="AA31" s="402"/>
      <c r="AB31" s="402"/>
      <c r="AC31" s="402"/>
      <c r="AD31" s="402"/>
      <c r="AG31" s="256"/>
    </row>
    <row r="32" spans="1:33" s="109" customFormat="1" ht="15" customHeight="1">
      <c r="A32" s="410"/>
      <c r="B32" s="419"/>
      <c r="C32" s="108" t="s">
        <v>25</v>
      </c>
      <c r="D32" s="108" t="s">
        <v>27</v>
      </c>
      <c r="E32" s="257" t="s">
        <v>23</v>
      </c>
      <c r="F32" s="258" t="s">
        <v>26</v>
      </c>
      <c r="G32" s="108" t="s">
        <v>27</v>
      </c>
      <c r="H32" s="259" t="s">
        <v>28</v>
      </c>
      <c r="I32" s="260" t="s">
        <v>26</v>
      </c>
      <c r="J32" s="430" t="s">
        <v>136</v>
      </c>
      <c r="K32" s="431"/>
      <c r="L32" s="431"/>
      <c r="M32" s="431"/>
      <c r="N32" s="431"/>
      <c r="O32" s="333" t="s">
        <v>170</v>
      </c>
      <c r="P32" s="334"/>
      <c r="Q32" s="334"/>
      <c r="R32" s="334"/>
      <c r="S32" s="334"/>
      <c r="T32" s="334"/>
      <c r="U32" s="334"/>
      <c r="V32" s="334"/>
      <c r="W32" s="334"/>
      <c r="X32" s="334"/>
      <c r="Y32" s="335"/>
      <c r="Z32" s="402"/>
      <c r="AA32" s="402"/>
      <c r="AB32" s="402"/>
      <c r="AC32" s="402"/>
      <c r="AD32" s="402"/>
      <c r="AE32" s="100"/>
      <c r="AF32" s="100"/>
      <c r="AG32" s="98"/>
    </row>
    <row r="33" spans="1:33" s="109" customFormat="1" ht="22.5" customHeight="1">
      <c r="A33" s="108">
        <v>1</v>
      </c>
      <c r="B33" s="122" t="s">
        <v>0</v>
      </c>
      <c r="C33" s="253">
        <f aca="true" t="shared" si="0" ref="C33:C41">SUM(F33,I33)</f>
        <v>120000</v>
      </c>
      <c r="D33" s="203">
        <f aca="true" t="shared" si="1" ref="D33:D41">E33-C33</f>
        <v>0</v>
      </c>
      <c r="E33" s="203">
        <f aca="true" t="shared" si="2" ref="E33:E41">SUM(H33,J33)</f>
        <v>120000</v>
      </c>
      <c r="F33" s="261">
        <v>120000</v>
      </c>
      <c r="G33" s="209">
        <f aca="true" t="shared" si="3" ref="G33:G41">H33-F33</f>
        <v>0</v>
      </c>
      <c r="H33" s="262">
        <v>120000</v>
      </c>
      <c r="I33" s="263"/>
      <c r="J33" s="427"/>
      <c r="K33" s="428"/>
      <c r="L33" s="428"/>
      <c r="M33" s="428"/>
      <c r="N33" s="428"/>
      <c r="O33" s="420"/>
      <c r="P33" s="421"/>
      <c r="Q33" s="421"/>
      <c r="R33" s="421"/>
      <c r="S33" s="421"/>
      <c r="T33" s="421"/>
      <c r="U33" s="421"/>
      <c r="V33" s="421"/>
      <c r="W33" s="421"/>
      <c r="X33" s="421"/>
      <c r="Y33" s="422"/>
      <c r="Z33" s="403"/>
      <c r="AA33" s="404"/>
      <c r="AB33" s="404"/>
      <c r="AC33" s="404"/>
      <c r="AD33" s="405"/>
      <c r="AE33" s="100"/>
      <c r="AF33" s="100"/>
      <c r="AG33" s="98"/>
    </row>
    <row r="34" spans="1:30" ht="22.5" customHeight="1">
      <c r="A34" s="108">
        <v>2</v>
      </c>
      <c r="B34" s="122" t="s">
        <v>8</v>
      </c>
      <c r="C34" s="253">
        <f t="shared" si="0"/>
        <v>232000</v>
      </c>
      <c r="D34" s="203">
        <f t="shared" si="1"/>
        <v>-146000</v>
      </c>
      <c r="E34" s="203">
        <f t="shared" si="2"/>
        <v>86000</v>
      </c>
      <c r="F34" s="261">
        <v>228000</v>
      </c>
      <c r="G34" s="209">
        <f t="shared" si="3"/>
        <v>-142000</v>
      </c>
      <c r="H34" s="262">
        <v>86000</v>
      </c>
      <c r="I34" s="263">
        <v>4000</v>
      </c>
      <c r="J34" s="427"/>
      <c r="K34" s="428"/>
      <c r="L34" s="428"/>
      <c r="M34" s="428"/>
      <c r="N34" s="428"/>
      <c r="O34" s="440"/>
      <c r="P34" s="441"/>
      <c r="Q34" s="441"/>
      <c r="R34" s="441"/>
      <c r="S34" s="441"/>
      <c r="T34" s="441"/>
      <c r="U34" s="441"/>
      <c r="V34" s="441"/>
      <c r="W34" s="441"/>
      <c r="X34" s="441"/>
      <c r="Y34" s="442"/>
      <c r="Z34" s="403"/>
      <c r="AA34" s="404"/>
      <c r="AB34" s="404"/>
      <c r="AC34" s="404"/>
      <c r="AD34" s="405"/>
    </row>
    <row r="35" spans="1:30" ht="22.5" customHeight="1">
      <c r="A35" s="108">
        <v>3</v>
      </c>
      <c r="B35" s="122" t="s">
        <v>1</v>
      </c>
      <c r="C35" s="253">
        <f t="shared" si="0"/>
        <v>50920</v>
      </c>
      <c r="D35" s="203">
        <f t="shared" si="1"/>
        <v>0</v>
      </c>
      <c r="E35" s="203">
        <f t="shared" si="2"/>
        <v>50920</v>
      </c>
      <c r="F35" s="261">
        <v>50920</v>
      </c>
      <c r="G35" s="209">
        <f t="shared" si="3"/>
        <v>0</v>
      </c>
      <c r="H35" s="262">
        <v>50920</v>
      </c>
      <c r="I35" s="263"/>
      <c r="J35" s="427"/>
      <c r="K35" s="428"/>
      <c r="L35" s="428"/>
      <c r="M35" s="428"/>
      <c r="N35" s="428"/>
      <c r="O35" s="420"/>
      <c r="P35" s="421"/>
      <c r="Q35" s="421"/>
      <c r="R35" s="421"/>
      <c r="S35" s="421"/>
      <c r="T35" s="421"/>
      <c r="U35" s="421"/>
      <c r="V35" s="421"/>
      <c r="W35" s="421"/>
      <c r="X35" s="421"/>
      <c r="Y35" s="422"/>
      <c r="Z35" s="403"/>
      <c r="AA35" s="404"/>
      <c r="AB35" s="404"/>
      <c r="AC35" s="404"/>
      <c r="AD35" s="405"/>
    </row>
    <row r="36" spans="1:30" ht="22.5" customHeight="1">
      <c r="A36" s="108">
        <v>4</v>
      </c>
      <c r="B36" s="123" t="s">
        <v>11</v>
      </c>
      <c r="C36" s="253">
        <f t="shared" si="0"/>
        <v>37500</v>
      </c>
      <c r="D36" s="203">
        <f t="shared" si="1"/>
        <v>0</v>
      </c>
      <c r="E36" s="203">
        <f t="shared" si="2"/>
        <v>37500</v>
      </c>
      <c r="F36" s="261">
        <v>37500</v>
      </c>
      <c r="G36" s="209">
        <f t="shared" si="3"/>
        <v>0</v>
      </c>
      <c r="H36" s="262">
        <v>37500</v>
      </c>
      <c r="I36" s="263"/>
      <c r="J36" s="427"/>
      <c r="K36" s="428"/>
      <c r="L36" s="428"/>
      <c r="M36" s="428"/>
      <c r="N36" s="428"/>
      <c r="O36" s="420"/>
      <c r="P36" s="421"/>
      <c r="Q36" s="421"/>
      <c r="R36" s="421"/>
      <c r="S36" s="421"/>
      <c r="T36" s="421"/>
      <c r="U36" s="421"/>
      <c r="V36" s="421"/>
      <c r="W36" s="421"/>
      <c r="X36" s="421"/>
      <c r="Y36" s="422"/>
      <c r="Z36" s="403"/>
      <c r="AA36" s="404"/>
      <c r="AB36" s="404"/>
      <c r="AC36" s="404"/>
      <c r="AD36" s="405"/>
    </row>
    <row r="37" spans="1:30" ht="22.5" customHeight="1">
      <c r="A37" s="108">
        <v>5</v>
      </c>
      <c r="B37" s="122" t="s">
        <v>2</v>
      </c>
      <c r="C37" s="253">
        <f t="shared" si="0"/>
        <v>10000</v>
      </c>
      <c r="D37" s="203">
        <f t="shared" si="1"/>
        <v>0</v>
      </c>
      <c r="E37" s="203">
        <f t="shared" si="2"/>
        <v>10000</v>
      </c>
      <c r="F37" s="261">
        <v>10000</v>
      </c>
      <c r="G37" s="209">
        <f t="shared" si="3"/>
        <v>0</v>
      </c>
      <c r="H37" s="262">
        <v>10000</v>
      </c>
      <c r="I37" s="263"/>
      <c r="J37" s="427"/>
      <c r="K37" s="428"/>
      <c r="L37" s="428"/>
      <c r="M37" s="428"/>
      <c r="N37" s="428"/>
      <c r="O37" s="420"/>
      <c r="P37" s="421"/>
      <c r="Q37" s="421"/>
      <c r="R37" s="421"/>
      <c r="S37" s="421"/>
      <c r="T37" s="421"/>
      <c r="U37" s="421"/>
      <c r="V37" s="421"/>
      <c r="W37" s="421"/>
      <c r="X37" s="421"/>
      <c r="Y37" s="422"/>
      <c r="Z37" s="403"/>
      <c r="AA37" s="404"/>
      <c r="AB37" s="404"/>
      <c r="AC37" s="404"/>
      <c r="AD37" s="405"/>
    </row>
    <row r="38" spans="1:30" ht="22.5" customHeight="1">
      <c r="A38" s="108">
        <v>6</v>
      </c>
      <c r="B38" s="122" t="s">
        <v>3</v>
      </c>
      <c r="C38" s="253">
        <f t="shared" si="0"/>
        <v>4800</v>
      </c>
      <c r="D38" s="203">
        <f t="shared" si="1"/>
        <v>-2340</v>
      </c>
      <c r="E38" s="203">
        <f t="shared" si="2"/>
        <v>2460</v>
      </c>
      <c r="F38" s="261">
        <v>4800</v>
      </c>
      <c r="G38" s="209">
        <f t="shared" si="3"/>
        <v>-2340</v>
      </c>
      <c r="H38" s="262">
        <v>2460</v>
      </c>
      <c r="I38" s="263"/>
      <c r="J38" s="427"/>
      <c r="K38" s="428"/>
      <c r="L38" s="428"/>
      <c r="M38" s="428"/>
      <c r="N38" s="428"/>
      <c r="O38" s="420"/>
      <c r="P38" s="421"/>
      <c r="Q38" s="421"/>
      <c r="R38" s="421"/>
      <c r="S38" s="421"/>
      <c r="T38" s="421"/>
      <c r="U38" s="421"/>
      <c r="V38" s="421"/>
      <c r="W38" s="421"/>
      <c r="X38" s="421"/>
      <c r="Y38" s="422"/>
      <c r="Z38" s="403"/>
      <c r="AA38" s="404"/>
      <c r="AB38" s="404"/>
      <c r="AC38" s="404"/>
      <c r="AD38" s="405"/>
    </row>
    <row r="39" spans="1:30" ht="22.5" customHeight="1">
      <c r="A39" s="108">
        <v>7</v>
      </c>
      <c r="B39" s="122" t="s">
        <v>9</v>
      </c>
      <c r="C39" s="253">
        <f t="shared" si="0"/>
        <v>60000</v>
      </c>
      <c r="D39" s="203">
        <f t="shared" si="1"/>
        <v>0</v>
      </c>
      <c r="E39" s="203">
        <f t="shared" si="2"/>
        <v>60000</v>
      </c>
      <c r="F39" s="261">
        <v>60000</v>
      </c>
      <c r="G39" s="209">
        <f t="shared" si="3"/>
        <v>0</v>
      </c>
      <c r="H39" s="262">
        <v>60000</v>
      </c>
      <c r="I39" s="263"/>
      <c r="J39" s="427"/>
      <c r="K39" s="428"/>
      <c r="L39" s="428"/>
      <c r="M39" s="428"/>
      <c r="N39" s="428"/>
      <c r="O39" s="420"/>
      <c r="P39" s="421"/>
      <c r="Q39" s="421"/>
      <c r="R39" s="421"/>
      <c r="S39" s="421"/>
      <c r="T39" s="421"/>
      <c r="U39" s="421"/>
      <c r="V39" s="421"/>
      <c r="W39" s="421"/>
      <c r="X39" s="421"/>
      <c r="Y39" s="422"/>
      <c r="Z39" s="403"/>
      <c r="AA39" s="404"/>
      <c r="AB39" s="404"/>
      <c r="AC39" s="404"/>
      <c r="AD39" s="405"/>
    </row>
    <row r="40" spans="1:33" ht="22.5" customHeight="1">
      <c r="A40" s="108">
        <v>8</v>
      </c>
      <c r="B40" s="122" t="s">
        <v>10</v>
      </c>
      <c r="C40" s="253">
        <f t="shared" si="0"/>
        <v>15000</v>
      </c>
      <c r="D40" s="203">
        <f t="shared" si="1"/>
        <v>0</v>
      </c>
      <c r="E40" s="203">
        <f t="shared" si="2"/>
        <v>15000</v>
      </c>
      <c r="F40" s="261">
        <v>15000</v>
      </c>
      <c r="G40" s="209">
        <f t="shared" si="3"/>
        <v>0</v>
      </c>
      <c r="H40" s="262">
        <v>15000</v>
      </c>
      <c r="I40" s="263"/>
      <c r="J40" s="427"/>
      <c r="K40" s="428"/>
      <c r="L40" s="428"/>
      <c r="M40" s="428"/>
      <c r="N40" s="428"/>
      <c r="O40" s="420"/>
      <c r="P40" s="421"/>
      <c r="Q40" s="421"/>
      <c r="R40" s="421"/>
      <c r="S40" s="421"/>
      <c r="T40" s="421"/>
      <c r="U40" s="421"/>
      <c r="V40" s="421"/>
      <c r="W40" s="421"/>
      <c r="X40" s="421"/>
      <c r="Y40" s="422"/>
      <c r="Z40" s="403"/>
      <c r="AA40" s="404"/>
      <c r="AB40" s="404"/>
      <c r="AC40" s="404"/>
      <c r="AD40" s="405"/>
      <c r="AG40" s="111"/>
    </row>
    <row r="41" spans="1:30" ht="22.5" customHeight="1">
      <c r="A41" s="108">
        <v>9</v>
      </c>
      <c r="B41" s="122" t="s">
        <v>4</v>
      </c>
      <c r="C41" s="253">
        <f t="shared" si="0"/>
        <v>9000</v>
      </c>
      <c r="D41" s="203">
        <f t="shared" si="1"/>
        <v>-4500</v>
      </c>
      <c r="E41" s="203">
        <f t="shared" si="2"/>
        <v>4500</v>
      </c>
      <c r="F41" s="261"/>
      <c r="G41" s="209">
        <f t="shared" si="3"/>
        <v>0</v>
      </c>
      <c r="H41" s="262"/>
      <c r="I41" s="263">
        <v>9000</v>
      </c>
      <c r="J41" s="427">
        <v>4500</v>
      </c>
      <c r="K41" s="428"/>
      <c r="L41" s="428"/>
      <c r="M41" s="428"/>
      <c r="N41" s="428"/>
      <c r="O41" s="440" t="s">
        <v>182</v>
      </c>
      <c r="P41" s="441"/>
      <c r="Q41" s="441"/>
      <c r="R41" s="441"/>
      <c r="S41" s="441"/>
      <c r="T41" s="441"/>
      <c r="U41" s="441"/>
      <c r="V41" s="441"/>
      <c r="W41" s="441"/>
      <c r="X41" s="441"/>
      <c r="Y41" s="442"/>
      <c r="Z41" s="407"/>
      <c r="AA41" s="408"/>
      <c r="AB41" s="408"/>
      <c r="AC41" s="408"/>
      <c r="AD41" s="409"/>
    </row>
    <row r="42" spans="1:30" ht="15" customHeight="1" thickBot="1">
      <c r="A42" s="410" t="s">
        <v>6</v>
      </c>
      <c r="B42" s="411"/>
      <c r="C42" s="112">
        <f aca="true" t="shared" si="4" ref="C42:I42">SUM(C33:C41)</f>
        <v>539220</v>
      </c>
      <c r="D42" s="112">
        <f t="shared" si="4"/>
        <v>-152840</v>
      </c>
      <c r="E42" s="113">
        <f t="shared" si="4"/>
        <v>386380</v>
      </c>
      <c r="F42" s="264">
        <f t="shared" si="4"/>
        <v>526220</v>
      </c>
      <c r="G42" s="218">
        <f t="shared" si="4"/>
        <v>-144340</v>
      </c>
      <c r="H42" s="265">
        <f t="shared" si="4"/>
        <v>381880</v>
      </c>
      <c r="I42" s="266">
        <f t="shared" si="4"/>
        <v>13000</v>
      </c>
      <c r="J42" s="424">
        <f>SUM(J33:N41)</f>
        <v>4500</v>
      </c>
      <c r="K42" s="425"/>
      <c r="L42" s="425"/>
      <c r="M42" s="425"/>
      <c r="N42" s="426"/>
      <c r="O42" s="26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406"/>
      <c r="AA42" s="406"/>
      <c r="AB42" s="406"/>
      <c r="AC42" s="406"/>
      <c r="AD42" s="406"/>
    </row>
    <row r="43" spans="1:32" ht="7.5" customHeight="1">
      <c r="A43" s="98"/>
      <c r="B43" s="116"/>
      <c r="C43" s="102"/>
      <c r="D43" s="102"/>
      <c r="E43" s="117"/>
      <c r="H43" s="119"/>
      <c r="AE43" s="111"/>
      <c r="AF43" s="111"/>
    </row>
    <row r="44" spans="2:30" ht="15" customHeight="1" thickBot="1">
      <c r="B44" s="279" t="s">
        <v>40</v>
      </c>
      <c r="G44" s="268" t="s">
        <v>42</v>
      </c>
      <c r="H44" s="268"/>
      <c r="I44" s="326" t="s">
        <v>58</v>
      </c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</row>
    <row r="45" spans="2:30" ht="15" customHeight="1" thickBot="1" thickTop="1">
      <c r="B45" s="279" t="s">
        <v>41</v>
      </c>
      <c r="G45" s="443">
        <f>IF(H42=0,"",IF(O15="","右上[助成対象事業名]を選択してください",IF(R19="","右上[助成金交付決定額]を記入してください",IF(ROUNDDOWN(H42*U18,-3)&gt;R19,R19,ROUNDDOWN(H42*U18,-3)))))</f>
        <v>305000</v>
      </c>
      <c r="H45" s="444"/>
      <c r="I45" s="326"/>
      <c r="J45" s="326"/>
      <c r="K45" s="326"/>
      <c r="L45" s="326"/>
      <c r="M45" s="326"/>
      <c r="N45" s="326"/>
      <c r="O45" s="326"/>
      <c r="P45" s="326"/>
      <c r="Q45" s="326"/>
      <c r="R45" s="326"/>
      <c r="S45" s="326"/>
      <c r="T45" s="326"/>
      <c r="U45" s="326"/>
      <c r="V45" s="326"/>
      <c r="W45" s="326"/>
      <c r="X45" s="326"/>
      <c r="Y45" s="326"/>
      <c r="Z45" s="326"/>
      <c r="AA45" s="326"/>
      <c r="AB45" s="326"/>
      <c r="AC45" s="326"/>
      <c r="AD45" s="326"/>
    </row>
    <row r="46" ht="15" customHeight="1" thickTop="1"/>
  </sheetData>
  <sheetProtection selectLockedCells="1"/>
  <mergeCells count="84">
    <mergeCell ref="I44:AD45"/>
    <mergeCell ref="O39:Y39"/>
    <mergeCell ref="O38:Y38"/>
    <mergeCell ref="J37:N37"/>
    <mergeCell ref="G45:H45"/>
    <mergeCell ref="O33:Y33"/>
    <mergeCell ref="O34:Y34"/>
    <mergeCell ref="O35:Y35"/>
    <mergeCell ref="O36:Y36"/>
    <mergeCell ref="J39:N39"/>
    <mergeCell ref="J40:N40"/>
    <mergeCell ref="J35:N35"/>
    <mergeCell ref="J36:N36"/>
    <mergeCell ref="O40:Y40"/>
    <mergeCell ref="O41:Y41"/>
    <mergeCell ref="T17:U17"/>
    <mergeCell ref="F24:Y24"/>
    <mergeCell ref="J38:N38"/>
    <mergeCell ref="J32:N32"/>
    <mergeCell ref="O32:Y32"/>
    <mergeCell ref="AC17:AD17"/>
    <mergeCell ref="Z21:AD21"/>
    <mergeCell ref="F17:I17"/>
    <mergeCell ref="O18:T18"/>
    <mergeCell ref="U18:Y18"/>
    <mergeCell ref="J18:N18"/>
    <mergeCell ref="J19:Q19"/>
    <mergeCell ref="Z30:AD30"/>
    <mergeCell ref="F26:Y26"/>
    <mergeCell ref="Z26:AD26"/>
    <mergeCell ref="F23:I23"/>
    <mergeCell ref="Z18:AD18"/>
    <mergeCell ref="J34:N34"/>
    <mergeCell ref="Z34:AD34"/>
    <mergeCell ref="R19:Y19"/>
    <mergeCell ref="A30:C30"/>
    <mergeCell ref="A21:B21"/>
    <mergeCell ref="A22:B22"/>
    <mergeCell ref="F25:Y25"/>
    <mergeCell ref="F27:Y27"/>
    <mergeCell ref="F28:Y28"/>
    <mergeCell ref="A28:B28"/>
    <mergeCell ref="J23:T23"/>
    <mergeCell ref="F22:Y22"/>
    <mergeCell ref="Z35:AD35"/>
    <mergeCell ref="A42:B42"/>
    <mergeCell ref="C31:E31"/>
    <mergeCell ref="F31:H31"/>
    <mergeCell ref="A31:B32"/>
    <mergeCell ref="O37:Y37"/>
    <mergeCell ref="I31:Y31"/>
    <mergeCell ref="J42:N42"/>
    <mergeCell ref="J33:N33"/>
    <mergeCell ref="J41:N41"/>
    <mergeCell ref="J14:N14"/>
    <mergeCell ref="Z31:AD32"/>
    <mergeCell ref="Z33:AD33"/>
    <mergeCell ref="Z42:AD42"/>
    <mergeCell ref="Z40:AD40"/>
    <mergeCell ref="Z38:AD38"/>
    <mergeCell ref="Z41:AD41"/>
    <mergeCell ref="Z39:AD39"/>
    <mergeCell ref="Z36:AD36"/>
    <mergeCell ref="Z37:AD37"/>
    <mergeCell ref="O16:AD16"/>
    <mergeCell ref="J1:AD1"/>
    <mergeCell ref="P42:Y42"/>
    <mergeCell ref="Z22:AD22"/>
    <mergeCell ref="Z23:AD23"/>
    <mergeCell ref="Z24:AD24"/>
    <mergeCell ref="Z25:AD25"/>
    <mergeCell ref="Z27:AD27"/>
    <mergeCell ref="Z28:AD28"/>
    <mergeCell ref="R17:S17"/>
    <mergeCell ref="G14:H15"/>
    <mergeCell ref="J15:N15"/>
    <mergeCell ref="J17:N17"/>
    <mergeCell ref="O14:AD14"/>
    <mergeCell ref="O15:AD15"/>
    <mergeCell ref="O17:Q17"/>
    <mergeCell ref="X17:Z17"/>
    <mergeCell ref="AA17:AB17"/>
    <mergeCell ref="V17:W17"/>
    <mergeCell ref="J16:N16"/>
  </mergeCells>
  <conditionalFormatting sqref="AG40 AE29:AF30 AE43:AF43">
    <cfRule type="cellIs" priority="1" dxfId="52" operator="equal" stopIfTrue="1">
      <formula>"OK"</formula>
    </cfRule>
    <cfRule type="cellIs" priority="2" dxfId="53" operator="equal" stopIfTrue="1">
      <formula>"NG"</formula>
    </cfRule>
  </conditionalFormatting>
  <conditionalFormatting sqref="AE28">
    <cfRule type="cellIs" priority="3" dxfId="54" operator="equal" stopIfTrue="1">
      <formula>"OK"</formula>
    </cfRule>
    <cfRule type="cellIs" priority="4" dxfId="53" operator="equal" stopIfTrue="1">
      <formula>"NG"</formula>
    </cfRule>
  </conditionalFormatting>
  <conditionalFormatting sqref="J23:R23">
    <cfRule type="cellIs" priority="5" dxfId="40" operator="equal" stopIfTrue="1">
      <formula>"NG 金額を確認してください"</formula>
    </cfRule>
  </conditionalFormatting>
  <conditionalFormatting sqref="G45:H45">
    <cfRule type="cellIs" priority="6" dxfId="53" operator="equal" stopIfTrue="1">
      <formula>"右上[助成対象事業名]を選択してください"</formula>
    </cfRule>
    <cfRule type="cellIs" priority="7" dxfId="55" operator="equal" stopIfTrue="1">
      <formula>"右上[助成金交付決定額]を記入してください"</formula>
    </cfRule>
  </conditionalFormatting>
  <dataValidations count="5">
    <dataValidation type="list" allowBlank="1" showInputMessage="1" showErrorMessage="1" sqref="X17:Z17">
      <formula1>"令和３年,令和４年"</formula1>
    </dataValidation>
    <dataValidation type="list" allowBlank="1" showInputMessage="1" showErrorMessage="1" sqref="R17:S17 AA17:AB17">
      <formula1>"1月,2月,3月,4月,5月,6月,7月,8月,9月,10月,11月,12月"</formula1>
    </dataValidation>
    <dataValidation type="list" allowBlank="1" showInputMessage="1" showErrorMessage="1" sqref="T17:U17 AC17:AD17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O17:Q17">
      <formula1>"令和４年,令和５年"</formula1>
    </dataValidation>
    <dataValidation type="list" allowBlank="1" showInputMessage="1" showErrorMessage="1" sqref="O15:AD15">
      <formula1>助成事業選択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view="pageBreakPreview" zoomScaleSheetLayoutView="100" zoomScalePageLayoutView="0" workbookViewId="0" topLeftCell="A1">
      <selection activeCell="S13" sqref="S13"/>
    </sheetView>
  </sheetViews>
  <sheetFormatPr defaultColWidth="9.00390625" defaultRowHeight="24" customHeight="1"/>
  <cols>
    <col min="1" max="1" width="14.00390625" style="63" customWidth="1"/>
    <col min="2" max="2" width="33.75390625" style="63" customWidth="1"/>
    <col min="3" max="3" width="20.00390625" style="63" bestFit="1" customWidth="1"/>
    <col min="4" max="12" width="5.50390625" style="63" customWidth="1"/>
    <col min="13" max="13" width="11.25390625" style="63" customWidth="1"/>
    <col min="14" max="14" width="12.50390625" style="96" customWidth="1"/>
    <col min="15" max="16384" width="9.00390625" style="63" customWidth="1"/>
  </cols>
  <sheetData>
    <row r="1" spans="1:14" ht="18.75" customHeight="1">
      <c r="A1" s="121" t="s">
        <v>196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2"/>
    </row>
    <row r="2" spans="1:14" ht="18.75" customHeight="1">
      <c r="A2" s="446" t="s">
        <v>59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ht="18.75" customHeight="1" thickBot="1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s="68" customFormat="1" ht="24" customHeight="1">
      <c r="A4" s="65" t="s">
        <v>60</v>
      </c>
      <c r="B4" s="65" t="s">
        <v>61</v>
      </c>
      <c r="C4" s="65" t="s">
        <v>62</v>
      </c>
      <c r="D4" s="445" t="s">
        <v>63</v>
      </c>
      <c r="E4" s="445"/>
      <c r="F4" s="445"/>
      <c r="G4" s="445"/>
      <c r="H4" s="445"/>
      <c r="I4" s="445"/>
      <c r="J4" s="445"/>
      <c r="K4" s="445"/>
      <c r="L4" s="445"/>
      <c r="M4" s="66" t="s">
        <v>64</v>
      </c>
      <c r="N4" s="67" t="s">
        <v>65</v>
      </c>
    </row>
    <row r="5" spans="1:14" s="79" customFormat="1" ht="24" customHeight="1">
      <c r="A5" s="69" t="s">
        <v>66</v>
      </c>
      <c r="B5" s="70" t="s">
        <v>67</v>
      </c>
      <c r="C5" s="71" t="s">
        <v>73</v>
      </c>
      <c r="D5" s="72">
        <v>9310</v>
      </c>
      <c r="E5" s="73" t="s">
        <v>68</v>
      </c>
      <c r="F5" s="74" t="s">
        <v>69</v>
      </c>
      <c r="G5" s="75">
        <v>2</v>
      </c>
      <c r="H5" s="73" t="s">
        <v>70</v>
      </c>
      <c r="I5" s="74" t="s">
        <v>69</v>
      </c>
      <c r="J5" s="75">
        <v>2</v>
      </c>
      <c r="K5" s="73" t="s">
        <v>71</v>
      </c>
      <c r="L5" s="76"/>
      <c r="M5" s="77">
        <f>D5*G5*J5</f>
        <v>37240</v>
      </c>
      <c r="N5" s="78">
        <f>SUM(M5:M5)</f>
        <v>37240</v>
      </c>
    </row>
    <row r="6" spans="1:14" ht="24" customHeight="1">
      <c r="A6" s="80"/>
      <c r="B6" s="81"/>
      <c r="C6" s="82"/>
      <c r="D6" s="450"/>
      <c r="E6" s="451"/>
      <c r="F6" s="451"/>
      <c r="G6" s="451"/>
      <c r="H6" s="451"/>
      <c r="I6" s="451"/>
      <c r="J6" s="451"/>
      <c r="K6" s="451"/>
      <c r="L6" s="452"/>
      <c r="M6" s="86"/>
      <c r="N6" s="87"/>
    </row>
    <row r="7" spans="1:14" ht="24" customHeight="1">
      <c r="A7" s="80"/>
      <c r="B7" s="81"/>
      <c r="C7" s="82"/>
      <c r="D7" s="453"/>
      <c r="E7" s="454"/>
      <c r="F7" s="454"/>
      <c r="G7" s="454"/>
      <c r="H7" s="454"/>
      <c r="I7" s="454"/>
      <c r="J7" s="454"/>
      <c r="K7" s="454"/>
      <c r="L7" s="455"/>
      <c r="M7" s="86"/>
      <c r="N7" s="87"/>
    </row>
    <row r="8" spans="1:14" ht="24" customHeight="1">
      <c r="A8" s="80"/>
      <c r="B8" s="81"/>
      <c r="C8" s="82"/>
      <c r="D8" s="453"/>
      <c r="E8" s="454"/>
      <c r="F8" s="454"/>
      <c r="G8" s="454"/>
      <c r="H8" s="454"/>
      <c r="I8" s="454"/>
      <c r="J8" s="454"/>
      <c r="K8" s="454"/>
      <c r="L8" s="455"/>
      <c r="M8" s="86"/>
      <c r="N8" s="87"/>
    </row>
    <row r="9" spans="1:14" ht="24" customHeight="1">
      <c r="A9" s="80"/>
      <c r="B9" s="81"/>
      <c r="C9" s="82"/>
      <c r="D9" s="453"/>
      <c r="E9" s="454"/>
      <c r="F9" s="454"/>
      <c r="G9" s="454"/>
      <c r="H9" s="454"/>
      <c r="I9" s="454"/>
      <c r="J9" s="454"/>
      <c r="K9" s="454"/>
      <c r="L9" s="455"/>
      <c r="M9" s="86"/>
      <c r="N9" s="87"/>
    </row>
    <row r="10" spans="1:14" ht="24" customHeight="1">
      <c r="A10" s="80"/>
      <c r="B10" s="81"/>
      <c r="C10" s="82"/>
      <c r="D10" s="453"/>
      <c r="E10" s="454"/>
      <c r="F10" s="454"/>
      <c r="G10" s="454"/>
      <c r="H10" s="454"/>
      <c r="I10" s="454"/>
      <c r="J10" s="454"/>
      <c r="K10" s="454"/>
      <c r="L10" s="455"/>
      <c r="M10" s="86"/>
      <c r="N10" s="87"/>
    </row>
    <row r="11" spans="1:14" ht="24" customHeight="1">
      <c r="A11" s="80"/>
      <c r="B11" s="81"/>
      <c r="C11" s="82"/>
      <c r="D11" s="453"/>
      <c r="E11" s="454"/>
      <c r="F11" s="454"/>
      <c r="G11" s="454"/>
      <c r="H11" s="454"/>
      <c r="I11" s="454"/>
      <c r="J11" s="454"/>
      <c r="K11" s="454"/>
      <c r="L11" s="455"/>
      <c r="M11" s="86"/>
      <c r="N11" s="87"/>
    </row>
    <row r="12" spans="1:14" ht="24" customHeight="1">
      <c r="A12" s="80"/>
      <c r="B12" s="81"/>
      <c r="C12" s="82"/>
      <c r="D12" s="453"/>
      <c r="E12" s="454"/>
      <c r="F12" s="454"/>
      <c r="G12" s="454"/>
      <c r="H12" s="454"/>
      <c r="I12" s="454"/>
      <c r="J12" s="454"/>
      <c r="K12" s="454"/>
      <c r="L12" s="455"/>
      <c r="M12" s="86"/>
      <c r="N12" s="87"/>
    </row>
    <row r="13" spans="1:14" ht="24" customHeight="1">
      <c r="A13" s="80"/>
      <c r="B13" s="81"/>
      <c r="C13" s="82"/>
      <c r="D13" s="453"/>
      <c r="E13" s="454"/>
      <c r="F13" s="454"/>
      <c r="G13" s="454"/>
      <c r="H13" s="454"/>
      <c r="I13" s="454"/>
      <c r="J13" s="454"/>
      <c r="K13" s="454"/>
      <c r="L13" s="455"/>
      <c r="M13" s="86"/>
      <c r="N13" s="87"/>
    </row>
    <row r="14" spans="1:14" ht="24" customHeight="1">
      <c r="A14" s="80"/>
      <c r="B14" s="81"/>
      <c r="C14" s="82"/>
      <c r="D14" s="453"/>
      <c r="E14" s="454"/>
      <c r="F14" s="454"/>
      <c r="G14" s="454"/>
      <c r="H14" s="454"/>
      <c r="I14" s="454"/>
      <c r="J14" s="454"/>
      <c r="K14" s="454"/>
      <c r="L14" s="455"/>
      <c r="M14" s="86"/>
      <c r="N14" s="87"/>
    </row>
    <row r="15" spans="1:14" ht="24" customHeight="1">
      <c r="A15" s="80"/>
      <c r="B15" s="81"/>
      <c r="C15" s="82"/>
      <c r="D15" s="453"/>
      <c r="E15" s="454"/>
      <c r="F15" s="454"/>
      <c r="G15" s="454"/>
      <c r="H15" s="454"/>
      <c r="I15" s="454"/>
      <c r="J15" s="454"/>
      <c r="K15" s="454"/>
      <c r="L15" s="455"/>
      <c r="M15" s="86"/>
      <c r="N15" s="87"/>
    </row>
    <row r="16" spans="1:14" ht="24" customHeight="1">
      <c r="A16" s="80"/>
      <c r="B16" s="81"/>
      <c r="C16" s="82"/>
      <c r="D16" s="453"/>
      <c r="E16" s="454"/>
      <c r="F16" s="454"/>
      <c r="G16" s="454"/>
      <c r="H16" s="454"/>
      <c r="I16" s="454"/>
      <c r="J16" s="454"/>
      <c r="K16" s="454"/>
      <c r="L16" s="455"/>
      <c r="M16" s="86"/>
      <c r="N16" s="87"/>
    </row>
    <row r="17" spans="1:14" ht="24" customHeight="1">
      <c r="A17" s="80"/>
      <c r="B17" s="81"/>
      <c r="C17" s="82"/>
      <c r="D17" s="453"/>
      <c r="E17" s="454"/>
      <c r="F17" s="454"/>
      <c r="G17" s="454"/>
      <c r="H17" s="454"/>
      <c r="I17" s="454"/>
      <c r="J17" s="454"/>
      <c r="K17" s="454"/>
      <c r="L17" s="455"/>
      <c r="M17" s="86"/>
      <c r="N17" s="87"/>
    </row>
    <row r="18" spans="1:14" ht="24" customHeight="1">
      <c r="A18" s="80"/>
      <c r="B18" s="81"/>
      <c r="C18" s="82"/>
      <c r="D18" s="453"/>
      <c r="E18" s="454"/>
      <c r="F18" s="454"/>
      <c r="G18" s="454"/>
      <c r="H18" s="454"/>
      <c r="I18" s="454"/>
      <c r="J18" s="454"/>
      <c r="K18" s="454"/>
      <c r="L18" s="455"/>
      <c r="M18" s="86"/>
      <c r="N18" s="87"/>
    </row>
    <row r="19" spans="1:14" ht="24" customHeight="1">
      <c r="A19" s="80"/>
      <c r="B19" s="81"/>
      <c r="C19" s="82"/>
      <c r="D19" s="453"/>
      <c r="E19" s="454"/>
      <c r="F19" s="454"/>
      <c r="G19" s="454"/>
      <c r="H19" s="454"/>
      <c r="I19" s="454"/>
      <c r="J19" s="454"/>
      <c r="K19" s="454"/>
      <c r="L19" s="455"/>
      <c r="M19" s="86"/>
      <c r="N19" s="87"/>
    </row>
    <row r="20" spans="1:14" ht="24" customHeight="1">
      <c r="A20" s="80"/>
      <c r="B20" s="81"/>
      <c r="C20" s="82"/>
      <c r="D20" s="453"/>
      <c r="E20" s="454"/>
      <c r="F20" s="454"/>
      <c r="G20" s="454"/>
      <c r="H20" s="454"/>
      <c r="I20" s="454"/>
      <c r="J20" s="454"/>
      <c r="K20" s="454"/>
      <c r="L20" s="455"/>
      <c r="M20" s="86"/>
      <c r="N20" s="87"/>
    </row>
    <row r="21" spans="1:14" ht="24" customHeight="1">
      <c r="A21" s="80"/>
      <c r="B21" s="81"/>
      <c r="C21" s="82"/>
      <c r="D21" s="453"/>
      <c r="E21" s="454"/>
      <c r="F21" s="454"/>
      <c r="G21" s="454"/>
      <c r="H21" s="454"/>
      <c r="I21" s="454"/>
      <c r="J21" s="454"/>
      <c r="K21" s="454"/>
      <c r="L21" s="455"/>
      <c r="M21" s="86"/>
      <c r="N21" s="87"/>
    </row>
    <row r="22" spans="1:14" ht="24" customHeight="1" thickBot="1">
      <c r="A22" s="88"/>
      <c r="B22" s="89"/>
      <c r="C22" s="90"/>
      <c r="D22" s="456"/>
      <c r="E22" s="457"/>
      <c r="F22" s="457"/>
      <c r="G22" s="457"/>
      <c r="H22" s="457"/>
      <c r="I22" s="457"/>
      <c r="J22" s="457"/>
      <c r="K22" s="454"/>
      <c r="L22" s="455"/>
      <c r="M22" s="86"/>
      <c r="N22" s="87"/>
    </row>
    <row r="23" spans="1:15" ht="24" customHeight="1" thickBot="1">
      <c r="A23" s="276" t="s">
        <v>165</v>
      </c>
      <c r="B23" s="93"/>
      <c r="C23" s="93"/>
      <c r="D23" s="94"/>
      <c r="E23" s="93"/>
      <c r="F23" s="93"/>
      <c r="G23" s="94"/>
      <c r="H23" s="93"/>
      <c r="I23" s="93"/>
      <c r="J23" s="94"/>
      <c r="K23" s="447" t="s">
        <v>72</v>
      </c>
      <c r="L23" s="448"/>
      <c r="M23" s="449"/>
      <c r="N23" s="95">
        <f>SUM(N6:N22)</f>
        <v>0</v>
      </c>
      <c r="O23" s="68"/>
    </row>
  </sheetData>
  <sheetProtection insertRows="0" deleteRows="0"/>
  <mergeCells count="20">
    <mergeCell ref="D19:L19"/>
    <mergeCell ref="D20:L20"/>
    <mergeCell ref="D21:L21"/>
    <mergeCell ref="D22:L22"/>
    <mergeCell ref="D13:L13"/>
    <mergeCell ref="D14:L14"/>
    <mergeCell ref="D15:L15"/>
    <mergeCell ref="D16:L16"/>
    <mergeCell ref="D17:L17"/>
    <mergeCell ref="D18:L18"/>
    <mergeCell ref="D4:L4"/>
    <mergeCell ref="A2:N2"/>
    <mergeCell ref="K23:M23"/>
    <mergeCell ref="D6:L6"/>
    <mergeCell ref="D7:L7"/>
    <mergeCell ref="D8:L8"/>
    <mergeCell ref="D9:L9"/>
    <mergeCell ref="D10:L10"/>
    <mergeCell ref="D11:L11"/>
    <mergeCell ref="D12:L12"/>
  </mergeCells>
  <conditionalFormatting sqref="O23">
    <cfRule type="cellIs" priority="1" dxfId="52" operator="equal" stopIfTrue="1">
      <formula>"OK"</formula>
    </cfRule>
    <cfRule type="cellIs" priority="2" dxfId="55" operator="equal" stopIfTrue="1">
      <formula>"NG"</formula>
    </cfRule>
  </conditionalFormatting>
  <dataValidations count="3">
    <dataValidation type="list" allowBlank="1" showInputMessage="1" showErrorMessage="1" prompt="▼から科目を選択" errorTitle="入力できません" error="▼から選択してください" sqref="A6:A22">
      <formula1>"賃金,謝金,旅費,使用料及び賃借料,消耗品,通信運搬費,印刷製本費,役務費,その他"</formula1>
    </dataValidation>
    <dataValidation type="list" showInputMessage="1" showErrorMessage="1" prompt="▼から添付根拠書類を選択" errorTitle="入力できません" error="▼から選択してください" sqref="C5">
      <formula1>"提出済,なし（限度額内）,旅費根拠書類,見積書,その他根拠となる書類"</formula1>
    </dataValidation>
    <dataValidation type="list" allowBlank="1" showInputMessage="1" showErrorMessage="1" prompt="▼から添付根拠書類を選択" errorTitle="入力できません" error="▼から選択してください" sqref="C6:C22">
      <formula1>"提出済,なし（限度額内）,旅費根拠書類,見積書,その他根拠となる書類"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O24"/>
  <sheetViews>
    <sheetView view="pageBreakPreview" zoomScaleSheetLayoutView="100" zoomScalePageLayoutView="0" workbookViewId="0" topLeftCell="A1">
      <selection activeCell="J8" sqref="J8"/>
    </sheetView>
  </sheetViews>
  <sheetFormatPr defaultColWidth="9.00390625" defaultRowHeight="24" customHeight="1"/>
  <cols>
    <col min="1" max="1" width="14.00390625" style="63" customWidth="1"/>
    <col min="2" max="2" width="33.75390625" style="63" customWidth="1"/>
    <col min="3" max="3" width="20.00390625" style="63" bestFit="1" customWidth="1"/>
    <col min="4" max="12" width="5.50390625" style="63" customWidth="1"/>
    <col min="13" max="13" width="11.25390625" style="63" customWidth="1"/>
    <col min="14" max="14" width="12.50390625" style="96" customWidth="1"/>
    <col min="15" max="16384" width="9.00390625" style="63" customWidth="1"/>
  </cols>
  <sheetData>
    <row r="1" spans="1:14" ht="18.75" customHeight="1">
      <c r="A1" s="121" t="s">
        <v>196</v>
      </c>
      <c r="B1" s="61"/>
      <c r="C1" s="458" t="s">
        <v>163</v>
      </c>
      <c r="D1" s="458"/>
      <c r="E1" s="458"/>
      <c r="F1" s="458"/>
      <c r="G1" s="458"/>
      <c r="H1" s="61"/>
      <c r="I1" s="61"/>
      <c r="J1" s="61"/>
      <c r="K1" s="61"/>
      <c r="L1" s="61"/>
      <c r="M1" s="61"/>
      <c r="N1" s="62"/>
    </row>
    <row r="2" spans="1:14" ht="18.75" customHeight="1">
      <c r="A2" s="446" t="s">
        <v>59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</row>
    <row r="3" spans="1:14" ht="18.75" customHeight="1" thickBot="1">
      <c r="A3" s="64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</row>
    <row r="4" spans="1:14" s="68" customFormat="1" ht="24" customHeight="1">
      <c r="A4" s="65" t="s">
        <v>60</v>
      </c>
      <c r="B4" s="65" t="s">
        <v>61</v>
      </c>
      <c r="C4" s="65" t="s">
        <v>62</v>
      </c>
      <c r="D4" s="445" t="s">
        <v>63</v>
      </c>
      <c r="E4" s="445"/>
      <c r="F4" s="445"/>
      <c r="G4" s="445"/>
      <c r="H4" s="445"/>
      <c r="I4" s="445"/>
      <c r="J4" s="445"/>
      <c r="K4" s="445"/>
      <c r="L4" s="445"/>
      <c r="M4" s="66" t="s">
        <v>64</v>
      </c>
      <c r="N4" s="67" t="s">
        <v>65</v>
      </c>
    </row>
    <row r="5" spans="1:14" s="79" customFormat="1" ht="24" customHeight="1">
      <c r="A5" s="69" t="s">
        <v>66</v>
      </c>
      <c r="B5" s="70" t="s">
        <v>67</v>
      </c>
      <c r="C5" s="71" t="s">
        <v>73</v>
      </c>
      <c r="D5" s="72">
        <v>9310</v>
      </c>
      <c r="E5" s="73" t="s">
        <v>68</v>
      </c>
      <c r="F5" s="74" t="s">
        <v>69</v>
      </c>
      <c r="G5" s="75">
        <v>2</v>
      </c>
      <c r="H5" s="73" t="s">
        <v>70</v>
      </c>
      <c r="I5" s="74" t="s">
        <v>69</v>
      </c>
      <c r="J5" s="75">
        <v>2</v>
      </c>
      <c r="K5" s="73" t="s">
        <v>71</v>
      </c>
      <c r="L5" s="76"/>
      <c r="M5" s="77">
        <f>D5*G5*J5</f>
        <v>37240</v>
      </c>
      <c r="N5" s="78">
        <f>SUM(M5:M5)</f>
        <v>37240</v>
      </c>
    </row>
    <row r="6" spans="1:14" ht="24" customHeight="1">
      <c r="A6" s="131" t="s">
        <v>74</v>
      </c>
      <c r="B6" s="132" t="s">
        <v>108</v>
      </c>
      <c r="C6" s="133" t="s">
        <v>105</v>
      </c>
      <c r="D6" s="134">
        <v>3000</v>
      </c>
      <c r="E6" s="135" t="s">
        <v>106</v>
      </c>
      <c r="F6" s="136" t="s">
        <v>107</v>
      </c>
      <c r="G6" s="135">
        <v>8</v>
      </c>
      <c r="H6" s="135" t="s">
        <v>109</v>
      </c>
      <c r="I6" s="136" t="s">
        <v>107</v>
      </c>
      <c r="J6" s="135">
        <v>5</v>
      </c>
      <c r="K6" s="135" t="s">
        <v>110</v>
      </c>
      <c r="L6" s="137"/>
      <c r="M6" s="138">
        <f>D6*G6*J6</f>
        <v>120000</v>
      </c>
      <c r="N6" s="139">
        <f>SUM(M6)</f>
        <v>120000</v>
      </c>
    </row>
    <row r="7" spans="1:14" ht="24" customHeight="1">
      <c r="A7" s="227" t="s">
        <v>75</v>
      </c>
      <c r="B7" s="288" t="s">
        <v>177</v>
      </c>
      <c r="C7" s="289" t="s">
        <v>105</v>
      </c>
      <c r="D7" s="290">
        <v>8000</v>
      </c>
      <c r="E7" s="291" t="s">
        <v>106</v>
      </c>
      <c r="F7" s="292" t="s">
        <v>107</v>
      </c>
      <c r="G7" s="291">
        <v>1</v>
      </c>
      <c r="H7" s="291" t="s">
        <v>112</v>
      </c>
      <c r="I7" s="292" t="s">
        <v>107</v>
      </c>
      <c r="J7" s="291">
        <v>2</v>
      </c>
      <c r="K7" s="291" t="s">
        <v>71</v>
      </c>
      <c r="L7" s="293"/>
      <c r="M7" s="294">
        <f>D7*G7*J7</f>
        <v>16000</v>
      </c>
      <c r="N7" s="459">
        <f>SUM(M7:M12)</f>
        <v>86000</v>
      </c>
    </row>
    <row r="8" spans="1:14" ht="24" customHeight="1">
      <c r="A8" s="228"/>
      <c r="B8" s="295" t="s">
        <v>178</v>
      </c>
      <c r="C8" s="296" t="s">
        <v>105</v>
      </c>
      <c r="D8" s="297">
        <v>5000</v>
      </c>
      <c r="E8" s="298" t="s">
        <v>106</v>
      </c>
      <c r="F8" s="299" t="s">
        <v>69</v>
      </c>
      <c r="G8" s="298">
        <v>1</v>
      </c>
      <c r="H8" s="298" t="s">
        <v>112</v>
      </c>
      <c r="I8" s="299" t="s">
        <v>69</v>
      </c>
      <c r="J8" s="298">
        <v>2</v>
      </c>
      <c r="K8" s="298" t="s">
        <v>71</v>
      </c>
      <c r="L8" s="300"/>
      <c r="M8" s="301">
        <v>10000</v>
      </c>
      <c r="N8" s="460"/>
    </row>
    <row r="9" spans="1:14" ht="24" customHeight="1">
      <c r="A9" s="228"/>
      <c r="B9" s="81" t="s">
        <v>179</v>
      </c>
      <c r="C9" s="82" t="s">
        <v>105</v>
      </c>
      <c r="D9" s="83">
        <v>5000</v>
      </c>
      <c r="E9" s="84" t="s">
        <v>106</v>
      </c>
      <c r="F9" s="130" t="s">
        <v>69</v>
      </c>
      <c r="G9" s="84">
        <v>1</v>
      </c>
      <c r="H9" s="84" t="s">
        <v>112</v>
      </c>
      <c r="I9" s="130" t="s">
        <v>69</v>
      </c>
      <c r="J9" s="84">
        <v>2</v>
      </c>
      <c r="K9" s="84" t="s">
        <v>71</v>
      </c>
      <c r="L9" s="85"/>
      <c r="M9" s="148">
        <v>10000</v>
      </c>
      <c r="N9" s="460"/>
    </row>
    <row r="10" spans="1:14" ht="24" customHeight="1">
      <c r="A10" s="228"/>
      <c r="B10" s="295" t="s">
        <v>180</v>
      </c>
      <c r="C10" s="296" t="s">
        <v>105</v>
      </c>
      <c r="D10" s="297">
        <v>5000</v>
      </c>
      <c r="E10" s="298" t="s">
        <v>106</v>
      </c>
      <c r="F10" s="299" t="s">
        <v>69</v>
      </c>
      <c r="G10" s="298">
        <v>1</v>
      </c>
      <c r="H10" s="298" t="s">
        <v>112</v>
      </c>
      <c r="I10" s="299" t="s">
        <v>69</v>
      </c>
      <c r="J10" s="298">
        <v>2</v>
      </c>
      <c r="K10" s="298" t="s">
        <v>71</v>
      </c>
      <c r="L10" s="300"/>
      <c r="M10" s="301">
        <v>10000</v>
      </c>
      <c r="N10" s="460"/>
    </row>
    <row r="11" spans="1:14" ht="24" customHeight="1">
      <c r="A11" s="80"/>
      <c r="B11" s="295" t="s">
        <v>181</v>
      </c>
      <c r="C11" s="296" t="s">
        <v>105</v>
      </c>
      <c r="D11" s="297">
        <v>5000</v>
      </c>
      <c r="E11" s="298" t="s">
        <v>106</v>
      </c>
      <c r="F11" s="299" t="s">
        <v>69</v>
      </c>
      <c r="G11" s="298">
        <v>1</v>
      </c>
      <c r="H11" s="298" t="s">
        <v>112</v>
      </c>
      <c r="I11" s="299" t="s">
        <v>69</v>
      </c>
      <c r="J11" s="298">
        <v>2</v>
      </c>
      <c r="K11" s="298" t="s">
        <v>71</v>
      </c>
      <c r="L11" s="300"/>
      <c r="M11" s="301">
        <f>D11*G11*J11</f>
        <v>10000</v>
      </c>
      <c r="N11" s="460"/>
    </row>
    <row r="12" spans="1:14" ht="24" customHeight="1">
      <c r="A12" s="88"/>
      <c r="B12" s="302" t="s">
        <v>111</v>
      </c>
      <c r="C12" s="303" t="s">
        <v>105</v>
      </c>
      <c r="D12" s="304">
        <v>1500</v>
      </c>
      <c r="E12" s="305" t="s">
        <v>106</v>
      </c>
      <c r="F12" s="306" t="s">
        <v>155</v>
      </c>
      <c r="G12" s="305">
        <v>2</v>
      </c>
      <c r="H12" s="305" t="s">
        <v>112</v>
      </c>
      <c r="I12" s="306" t="s">
        <v>158</v>
      </c>
      <c r="J12" s="305">
        <v>10</v>
      </c>
      <c r="K12" s="305" t="s">
        <v>71</v>
      </c>
      <c r="L12" s="307"/>
      <c r="M12" s="308">
        <f>D12*G12*J12</f>
        <v>30000</v>
      </c>
      <c r="N12" s="461"/>
    </row>
    <row r="13" spans="1:14" ht="24" customHeight="1">
      <c r="A13" s="140" t="s">
        <v>76</v>
      </c>
      <c r="B13" s="141" t="s">
        <v>113</v>
      </c>
      <c r="C13" s="142" t="s">
        <v>73</v>
      </c>
      <c r="D13" s="143">
        <v>18620</v>
      </c>
      <c r="E13" s="144" t="s">
        <v>68</v>
      </c>
      <c r="F13" s="145" t="s">
        <v>107</v>
      </c>
      <c r="G13" s="144">
        <v>2</v>
      </c>
      <c r="H13" s="144" t="s">
        <v>71</v>
      </c>
      <c r="I13" s="144"/>
      <c r="J13" s="144"/>
      <c r="K13" s="144"/>
      <c r="L13" s="146"/>
      <c r="M13" s="147">
        <f>D13*G13</f>
        <v>37240</v>
      </c>
      <c r="N13" s="462">
        <f>SUM(M13:M17)</f>
        <v>50920</v>
      </c>
    </row>
    <row r="14" spans="1:14" ht="24" customHeight="1">
      <c r="A14" s="80"/>
      <c r="B14" s="81" t="s">
        <v>159</v>
      </c>
      <c r="C14" s="82" t="s">
        <v>73</v>
      </c>
      <c r="D14" s="83">
        <v>1580</v>
      </c>
      <c r="E14" s="84" t="s">
        <v>68</v>
      </c>
      <c r="F14" s="130" t="s">
        <v>69</v>
      </c>
      <c r="G14" s="84">
        <v>2</v>
      </c>
      <c r="H14" s="84" t="s">
        <v>71</v>
      </c>
      <c r="I14" s="84"/>
      <c r="J14" s="84"/>
      <c r="K14" s="84"/>
      <c r="L14" s="85"/>
      <c r="M14" s="148">
        <f>D14*G14</f>
        <v>3160</v>
      </c>
      <c r="N14" s="463"/>
    </row>
    <row r="15" spans="1:14" ht="24" customHeight="1">
      <c r="A15" s="80"/>
      <c r="B15" s="81" t="s">
        <v>114</v>
      </c>
      <c r="C15" s="82" t="s">
        <v>73</v>
      </c>
      <c r="D15" s="83">
        <v>1220</v>
      </c>
      <c r="E15" s="84" t="s">
        <v>68</v>
      </c>
      <c r="F15" s="130" t="s">
        <v>107</v>
      </c>
      <c r="G15" s="84">
        <v>2</v>
      </c>
      <c r="H15" s="84" t="s">
        <v>71</v>
      </c>
      <c r="I15" s="84"/>
      <c r="J15" s="84"/>
      <c r="K15" s="84"/>
      <c r="L15" s="85"/>
      <c r="M15" s="148">
        <f>D15*G15</f>
        <v>2440</v>
      </c>
      <c r="N15" s="463"/>
    </row>
    <row r="16" spans="1:14" ht="24" customHeight="1">
      <c r="A16" s="80"/>
      <c r="B16" s="81" t="s">
        <v>160</v>
      </c>
      <c r="C16" s="82" t="s">
        <v>73</v>
      </c>
      <c r="D16" s="83">
        <v>1940</v>
      </c>
      <c r="E16" s="84" t="s">
        <v>68</v>
      </c>
      <c r="F16" s="130" t="s">
        <v>69</v>
      </c>
      <c r="G16" s="84">
        <v>2</v>
      </c>
      <c r="H16" s="84" t="s">
        <v>71</v>
      </c>
      <c r="I16" s="84"/>
      <c r="J16" s="84"/>
      <c r="K16" s="84"/>
      <c r="L16" s="85"/>
      <c r="M16" s="148">
        <f>D16*G16</f>
        <v>3880</v>
      </c>
      <c r="N16" s="463"/>
    </row>
    <row r="17" spans="1:14" ht="24" customHeight="1">
      <c r="A17" s="88"/>
      <c r="B17" s="89" t="s">
        <v>115</v>
      </c>
      <c r="C17" s="90" t="s">
        <v>73</v>
      </c>
      <c r="D17" s="91">
        <v>2100</v>
      </c>
      <c r="E17" s="92" t="s">
        <v>68</v>
      </c>
      <c r="F17" s="149" t="s">
        <v>107</v>
      </c>
      <c r="G17" s="92">
        <v>2</v>
      </c>
      <c r="H17" s="92" t="s">
        <v>71</v>
      </c>
      <c r="I17" s="92"/>
      <c r="J17" s="92"/>
      <c r="K17" s="92"/>
      <c r="L17" s="150"/>
      <c r="M17" s="151">
        <f>D17*G17</f>
        <v>4200</v>
      </c>
      <c r="N17" s="464"/>
    </row>
    <row r="18" spans="1:14" ht="24" customHeight="1">
      <c r="A18" s="131" t="s">
        <v>101</v>
      </c>
      <c r="B18" s="132" t="s">
        <v>116</v>
      </c>
      <c r="C18" s="133" t="s">
        <v>73</v>
      </c>
      <c r="D18" s="134">
        <v>1250</v>
      </c>
      <c r="E18" s="135" t="s">
        <v>117</v>
      </c>
      <c r="F18" s="136" t="s">
        <v>107</v>
      </c>
      <c r="G18" s="135">
        <v>3</v>
      </c>
      <c r="H18" s="135" t="s">
        <v>118</v>
      </c>
      <c r="I18" s="136" t="s">
        <v>107</v>
      </c>
      <c r="J18" s="135">
        <v>10</v>
      </c>
      <c r="K18" s="135" t="s">
        <v>71</v>
      </c>
      <c r="L18" s="137"/>
      <c r="M18" s="138">
        <f>D18*G18*J18</f>
        <v>37500</v>
      </c>
      <c r="N18" s="139">
        <f>SUM(M18)</f>
        <v>37500</v>
      </c>
    </row>
    <row r="19" spans="1:14" ht="24" customHeight="1">
      <c r="A19" s="131" t="s">
        <v>119</v>
      </c>
      <c r="B19" s="132" t="s">
        <v>120</v>
      </c>
      <c r="C19" s="133" t="s">
        <v>73</v>
      </c>
      <c r="D19" s="134">
        <v>1000</v>
      </c>
      <c r="E19" s="135" t="s">
        <v>121</v>
      </c>
      <c r="F19" s="136" t="s">
        <v>107</v>
      </c>
      <c r="G19" s="135">
        <v>10</v>
      </c>
      <c r="H19" s="135" t="s">
        <v>122</v>
      </c>
      <c r="I19" s="136"/>
      <c r="J19" s="135"/>
      <c r="K19" s="135"/>
      <c r="L19" s="137"/>
      <c r="M19" s="138">
        <f>D19*G19</f>
        <v>10000</v>
      </c>
      <c r="N19" s="174">
        <f>SUM(M19)</f>
        <v>10000</v>
      </c>
    </row>
    <row r="20" spans="1:14" ht="24" customHeight="1">
      <c r="A20" s="228" t="s">
        <v>77</v>
      </c>
      <c r="B20" s="295" t="s">
        <v>183</v>
      </c>
      <c r="C20" s="296" t="s">
        <v>124</v>
      </c>
      <c r="D20" s="297">
        <v>82</v>
      </c>
      <c r="E20" s="298" t="s">
        <v>68</v>
      </c>
      <c r="F20" s="299" t="s">
        <v>107</v>
      </c>
      <c r="G20" s="298">
        <v>30</v>
      </c>
      <c r="H20" s="298" t="s">
        <v>123</v>
      </c>
      <c r="I20" s="298"/>
      <c r="J20" s="298"/>
      <c r="K20" s="298"/>
      <c r="L20" s="300"/>
      <c r="M20" s="301">
        <f>D20*G20</f>
        <v>2460</v>
      </c>
      <c r="N20" s="282">
        <f>SUM(M20:M20)</f>
        <v>2460</v>
      </c>
    </row>
    <row r="21" spans="1:14" ht="24" customHeight="1">
      <c r="A21" s="140" t="s">
        <v>78</v>
      </c>
      <c r="B21" s="141" t="s">
        <v>125</v>
      </c>
      <c r="C21" s="142" t="s">
        <v>73</v>
      </c>
      <c r="D21" s="143">
        <v>20</v>
      </c>
      <c r="E21" s="144" t="s">
        <v>68</v>
      </c>
      <c r="F21" s="145" t="s">
        <v>107</v>
      </c>
      <c r="G21" s="144">
        <v>2000</v>
      </c>
      <c r="H21" s="144" t="s">
        <v>126</v>
      </c>
      <c r="I21" s="144"/>
      <c r="J21" s="144"/>
      <c r="K21" s="144"/>
      <c r="L21" s="146"/>
      <c r="M21" s="147">
        <f>D21*G21</f>
        <v>40000</v>
      </c>
      <c r="N21" s="462">
        <f>SUM(M21:M22)</f>
        <v>60000</v>
      </c>
    </row>
    <row r="22" spans="1:14" ht="24" customHeight="1">
      <c r="A22" s="88"/>
      <c r="B22" s="89" t="s">
        <v>127</v>
      </c>
      <c r="C22" s="90" t="s">
        <v>73</v>
      </c>
      <c r="D22" s="91">
        <v>100</v>
      </c>
      <c r="E22" s="92" t="s">
        <v>68</v>
      </c>
      <c r="F22" s="149" t="s">
        <v>107</v>
      </c>
      <c r="G22" s="92">
        <v>200</v>
      </c>
      <c r="H22" s="92" t="s">
        <v>126</v>
      </c>
      <c r="I22" s="92"/>
      <c r="J22" s="92"/>
      <c r="K22" s="92"/>
      <c r="L22" s="150"/>
      <c r="M22" s="151">
        <f>D22*G22</f>
        <v>20000</v>
      </c>
      <c r="N22" s="464"/>
    </row>
    <row r="23" spans="1:14" ht="24" customHeight="1" thickBot="1">
      <c r="A23" s="131" t="s">
        <v>128</v>
      </c>
      <c r="B23" s="132" t="s">
        <v>129</v>
      </c>
      <c r="C23" s="133" t="s">
        <v>73</v>
      </c>
      <c r="D23" s="134">
        <v>50</v>
      </c>
      <c r="E23" s="135" t="s">
        <v>68</v>
      </c>
      <c r="F23" s="136" t="s">
        <v>155</v>
      </c>
      <c r="G23" s="135">
        <v>30</v>
      </c>
      <c r="H23" s="135" t="s">
        <v>112</v>
      </c>
      <c r="I23" s="136" t="s">
        <v>158</v>
      </c>
      <c r="J23" s="135">
        <v>10</v>
      </c>
      <c r="K23" s="144" t="s">
        <v>71</v>
      </c>
      <c r="L23" s="144"/>
      <c r="M23" s="309">
        <f>D23*G23*J23</f>
        <v>15000</v>
      </c>
      <c r="N23" s="283">
        <f>SUM(M23:M23)</f>
        <v>15000</v>
      </c>
    </row>
    <row r="24" spans="1:15" ht="24" customHeight="1" thickBot="1">
      <c r="A24" s="276" t="s">
        <v>165</v>
      </c>
      <c r="B24" s="93"/>
      <c r="C24" s="93"/>
      <c r="D24" s="94"/>
      <c r="E24" s="93"/>
      <c r="F24" s="93"/>
      <c r="G24" s="94"/>
      <c r="H24" s="93"/>
      <c r="I24" s="93"/>
      <c r="J24" s="94"/>
      <c r="K24" s="447" t="s">
        <v>72</v>
      </c>
      <c r="L24" s="448"/>
      <c r="M24" s="449"/>
      <c r="N24" s="95">
        <f>SUM(N6:N23)</f>
        <v>381880</v>
      </c>
      <c r="O24" s="68"/>
    </row>
  </sheetData>
  <sheetProtection password="CC37" sheet="1" selectLockedCells="1" selectUnlockedCells="1"/>
  <mergeCells count="7">
    <mergeCell ref="C1:G1"/>
    <mergeCell ref="D4:L4"/>
    <mergeCell ref="A2:N2"/>
    <mergeCell ref="K24:M24"/>
    <mergeCell ref="N7:N12"/>
    <mergeCell ref="N13:N17"/>
    <mergeCell ref="N21:N22"/>
  </mergeCells>
  <conditionalFormatting sqref="O24">
    <cfRule type="cellIs" priority="1" dxfId="52" operator="equal" stopIfTrue="1">
      <formula>"OK"</formula>
    </cfRule>
    <cfRule type="cellIs" priority="2" dxfId="55" operator="equal" stopIfTrue="1">
      <formula>"NG"</formula>
    </cfRule>
  </conditionalFormatting>
  <dataValidations count="3">
    <dataValidation type="list" showInputMessage="1" showErrorMessage="1" prompt="▼から添付根拠書類を選択" errorTitle="入力できません" error="▼から選択してください" sqref="C5">
      <formula1>"提出済,なし（限度額内）,旅費根拠書類,見積書,その他根拠となる書類"</formula1>
    </dataValidation>
    <dataValidation type="list" allowBlank="1" showInputMessage="1" showErrorMessage="1" prompt="▼から科目を選択" errorTitle="入力できません" error="▼から選択してください" sqref="A6:A23">
      <formula1>"賃金,謝金,旅費,使用料及び賃借料,消耗品,通信運搬費,印刷製本費,役務費,その他"</formula1>
    </dataValidation>
    <dataValidation type="list" allowBlank="1" showInputMessage="1" showErrorMessage="1" prompt="▼から添付根拠書類を選択" errorTitle="入力できません" error="▼から選択してください" sqref="C6:C23">
      <formula1>"提出済,なし（限度額内）,旅費根拠書類,見積書,その他根拠となる書類"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93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Normal="50" zoomScaleSheetLayoutView="100" zoomScalePageLayoutView="0" workbookViewId="0" topLeftCell="A1">
      <selection activeCell="B3" sqref="B3"/>
    </sheetView>
  </sheetViews>
  <sheetFormatPr defaultColWidth="9.00390625" defaultRowHeight="24.75" customHeight="1"/>
  <cols>
    <col min="1" max="1" width="9.375" style="153" customWidth="1"/>
    <col min="2" max="2" width="14.00390625" style="153" customWidth="1"/>
    <col min="3" max="3" width="9.375" style="153" customWidth="1"/>
    <col min="4" max="14" width="9.875" style="153" customWidth="1"/>
    <col min="15" max="16384" width="9.00390625" style="153" customWidth="1"/>
  </cols>
  <sheetData>
    <row r="1" spans="1:14" ht="24.75" customHeight="1">
      <c r="A1" s="172" t="s">
        <v>130</v>
      </c>
      <c r="B1" s="173"/>
      <c r="C1" s="173"/>
      <c r="D1" s="173"/>
      <c r="E1" s="345" t="s">
        <v>131</v>
      </c>
      <c r="F1" s="345"/>
      <c r="G1" s="345"/>
      <c r="H1" s="345"/>
      <c r="I1" s="345"/>
      <c r="J1" s="345"/>
      <c r="K1" s="173"/>
      <c r="L1" s="173"/>
      <c r="M1" s="173"/>
      <c r="N1" s="173"/>
    </row>
    <row r="2" spans="1:14" ht="24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24.75" customHeight="1">
      <c r="A3" s="154" t="s">
        <v>60</v>
      </c>
      <c r="B3" s="162"/>
      <c r="C3" s="465" t="s">
        <v>61</v>
      </c>
      <c r="D3" s="163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24.75" customHeight="1">
      <c r="A4" s="155" t="s">
        <v>132</v>
      </c>
      <c r="B4" s="166"/>
      <c r="C4" s="466"/>
      <c r="D4" s="167"/>
      <c r="E4" s="168"/>
      <c r="F4" s="168"/>
      <c r="G4" s="168"/>
      <c r="H4" s="168"/>
      <c r="I4" s="168"/>
      <c r="J4" s="168"/>
      <c r="K4" s="168"/>
      <c r="L4" s="168"/>
      <c r="M4" s="168"/>
      <c r="N4" s="169"/>
    </row>
    <row r="5" spans="1:14" ht="24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8"/>
    </row>
    <row r="6" spans="1:14" ht="24.7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</row>
    <row r="7" spans="1:14" ht="24.7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8"/>
    </row>
    <row r="8" spans="1:14" ht="24.75" customHeight="1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8"/>
    </row>
    <row r="9" spans="1:14" ht="24.7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8"/>
    </row>
    <row r="10" spans="1:14" ht="24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8"/>
    </row>
    <row r="11" spans="1:14" ht="24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8"/>
    </row>
    <row r="12" spans="1:14" ht="24.7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8"/>
    </row>
    <row r="13" spans="1:14" ht="24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</row>
    <row r="14" spans="1:14" ht="24.75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8"/>
    </row>
    <row r="15" spans="1:14" ht="24.7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8"/>
    </row>
    <row r="16" spans="1:14" ht="24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8"/>
    </row>
    <row r="17" spans="1:14" ht="24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</row>
    <row r="18" spans="1:14" ht="24.7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8"/>
    </row>
    <row r="19" spans="1:14" ht="24.7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8"/>
    </row>
    <row r="20" spans="1:14" ht="24.7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8"/>
    </row>
    <row r="21" spans="1:14" ht="24.7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8"/>
    </row>
    <row r="22" spans="1:14" ht="24.7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</row>
  </sheetData>
  <sheetProtection/>
  <mergeCells count="2">
    <mergeCell ref="E1:J1"/>
    <mergeCell ref="C3:C4"/>
  </mergeCells>
  <dataValidations count="1">
    <dataValidation type="list" allowBlank="1" showInputMessage="1" showErrorMessage="1" prompt="▼から科目を選択" errorTitle="入力できません" error="▼から選択してください" sqref="B3">
      <formula1>"旅費,使用料及び賃借料,消耗品,通信運搬費,印刷製本費,役務費,その他"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N22"/>
  <sheetViews>
    <sheetView view="pageBreakPreview" zoomScaleNormal="50" zoomScaleSheetLayoutView="100" zoomScalePageLayoutView="0" workbookViewId="0" topLeftCell="A1">
      <selection activeCell="B27" sqref="B27"/>
    </sheetView>
  </sheetViews>
  <sheetFormatPr defaultColWidth="9.00390625" defaultRowHeight="24.75" customHeight="1"/>
  <cols>
    <col min="1" max="1" width="9.375" style="153" customWidth="1"/>
    <col min="2" max="2" width="14.00390625" style="153" customWidth="1"/>
    <col min="3" max="3" width="9.375" style="153" customWidth="1"/>
    <col min="4" max="11" width="9.875" style="153" customWidth="1"/>
    <col min="12" max="12" width="4.375" style="153" customWidth="1"/>
    <col min="13" max="13" width="4.75390625" style="153" customWidth="1"/>
    <col min="14" max="14" width="3.75390625" style="153" customWidth="1"/>
    <col min="15" max="15" width="1.75390625" style="153" customWidth="1"/>
    <col min="16" max="16" width="3.375" style="153" customWidth="1"/>
    <col min="17" max="17" width="9.875" style="153" customWidth="1"/>
    <col min="18" max="16384" width="9.00390625" style="153" customWidth="1"/>
  </cols>
  <sheetData>
    <row r="1" spans="1:17" ht="24.75" customHeight="1">
      <c r="A1" s="467" t="s">
        <v>133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</row>
    <row r="2" spans="1:17" ht="24.75" customHeight="1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468" t="s">
        <v>164</v>
      </c>
      <c r="Q2" s="468"/>
    </row>
    <row r="3" spans="1:17" ht="24.75" customHeight="1">
      <c r="A3" s="154" t="s">
        <v>60</v>
      </c>
      <c r="B3" s="162" t="s">
        <v>77</v>
      </c>
      <c r="C3" s="465" t="s">
        <v>61</v>
      </c>
      <c r="D3" s="163" t="s">
        <v>166</v>
      </c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17" ht="24.75" customHeight="1">
      <c r="A4" s="155" t="s">
        <v>132</v>
      </c>
      <c r="B4" s="166">
        <f>D4*E4</f>
        <v>2460</v>
      </c>
      <c r="C4" s="466"/>
      <c r="D4" s="170">
        <v>82</v>
      </c>
      <c r="E4" s="171">
        <v>30</v>
      </c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9"/>
    </row>
    <row r="5" spans="1:17" ht="24.7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8"/>
    </row>
    <row r="6" spans="1:17" ht="24.75" customHeight="1">
      <c r="A6" s="156"/>
      <c r="B6" s="157"/>
      <c r="C6" s="157"/>
      <c r="D6" s="157"/>
      <c r="E6" s="157"/>
      <c r="F6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8"/>
    </row>
    <row r="7" spans="1:17" ht="24.7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8"/>
    </row>
    <row r="8" spans="1:17" ht="24.75" customHeight="1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8"/>
    </row>
    <row r="9" spans="1:17" ht="24.75" customHeight="1">
      <c r="A9" s="156"/>
      <c r="B9" s="157"/>
      <c r="C9" s="157"/>
      <c r="D9" s="157"/>
      <c r="E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8"/>
    </row>
    <row r="10" spans="1:17" ht="24.7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8"/>
    </row>
    <row r="11" spans="1:17" ht="24.7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8"/>
    </row>
    <row r="12" spans="1:17" ht="24.75" customHeight="1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7"/>
      <c r="P12" s="157"/>
      <c r="Q12" s="158"/>
    </row>
    <row r="13" spans="1:17" ht="24.75" customHeight="1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8"/>
    </row>
    <row r="14" spans="1:17" ht="24.75" customHeight="1">
      <c r="A14" s="156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8"/>
    </row>
    <row r="15" spans="1:17" ht="24.7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57"/>
      <c r="Q15" s="158"/>
    </row>
    <row r="16" spans="1:17" ht="24.75" customHeight="1">
      <c r="A16" s="156"/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8"/>
    </row>
    <row r="17" spans="1:17" ht="24.75" customHeight="1">
      <c r="A17" s="156"/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8"/>
    </row>
    <row r="18" spans="1:17" ht="24.75" customHeight="1">
      <c r="A18" s="156"/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8"/>
    </row>
    <row r="19" spans="1:17" ht="24.75" customHeight="1">
      <c r="A19" s="156"/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8"/>
    </row>
    <row r="20" spans="1:40" ht="24.75" customHeight="1">
      <c r="A20" s="156"/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8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</row>
    <row r="21" spans="1:17" ht="24.75" customHeight="1">
      <c r="A21" s="156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8"/>
    </row>
    <row r="22" spans="1:17" ht="24.75" customHeight="1">
      <c r="A22" s="159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1"/>
    </row>
  </sheetData>
  <sheetProtection password="CC37" sheet="1" selectLockedCells="1" selectUnlockedCells="1"/>
  <mergeCells count="3">
    <mergeCell ref="A1:Q1"/>
    <mergeCell ref="C3:C4"/>
    <mergeCell ref="P2:Q2"/>
  </mergeCells>
  <dataValidations count="1">
    <dataValidation type="list" allowBlank="1" showInputMessage="1" showErrorMessage="1" prompt="▼から科目を選択" errorTitle="入力できません" error="▼から選択してください" sqref="B3">
      <formula1>"旅費,使用料及び賃借料,消耗品,通信運搬費,印刷製本費,役務費,その他"</formula1>
    </dataValidation>
  </dataValidation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56"/>
  <sheetViews>
    <sheetView showZeros="0" view="pageBreakPreview" zoomScaleSheetLayoutView="100" zoomScalePageLayoutView="0" workbookViewId="0" topLeftCell="A1">
      <selection activeCell="U27" sqref="U27"/>
    </sheetView>
  </sheetViews>
  <sheetFormatPr defaultColWidth="2.25390625" defaultRowHeight="17.25" customHeight="1"/>
  <cols>
    <col min="1" max="1" width="3.00390625" style="98" customWidth="1"/>
    <col min="2" max="2" width="3.00390625" style="97" customWidth="1"/>
    <col min="3" max="3" width="9.75390625" style="98" customWidth="1"/>
    <col min="4" max="13" width="8.00390625" style="98" customWidth="1"/>
    <col min="14" max="37" width="2.00390625" style="98" customWidth="1"/>
    <col min="38" max="38" width="25.00390625" style="100" customWidth="1"/>
    <col min="39" max="39" width="10.50390625" style="101" bestFit="1" customWidth="1"/>
    <col min="40" max="41" width="16.125" style="100" bestFit="1" customWidth="1"/>
    <col min="42" max="42" width="39.75390625" style="98" customWidth="1"/>
    <col min="43" max="43" width="37.50390625" style="98" bestFit="1" customWidth="1"/>
    <col min="44" max="16384" width="2.25390625" style="98" customWidth="1"/>
  </cols>
  <sheetData>
    <row r="1" spans="1:37" ht="11.25" customHeight="1">
      <c r="A1" s="563" t="s">
        <v>197</v>
      </c>
      <c r="B1" s="563"/>
      <c r="C1" s="563"/>
      <c r="D1" s="563"/>
      <c r="E1" s="179"/>
      <c r="F1" s="576"/>
      <c r="G1" s="576"/>
      <c r="H1" s="576"/>
      <c r="I1" s="102"/>
      <c r="J1" s="102"/>
      <c r="N1" s="375" t="s">
        <v>79</v>
      </c>
      <c r="O1" s="376"/>
      <c r="P1" s="376"/>
      <c r="Q1" s="376"/>
      <c r="R1" s="376"/>
      <c r="S1" s="377"/>
      <c r="T1" s="532">
        <f>'別紙1'!O16</f>
        <v>0</v>
      </c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4"/>
    </row>
    <row r="2" spans="1:37" ht="11.25" customHeight="1">
      <c r="A2" s="563"/>
      <c r="B2" s="563"/>
      <c r="C2" s="563"/>
      <c r="D2" s="563"/>
      <c r="E2" s="102"/>
      <c r="F2" s="102"/>
      <c r="G2" s="102"/>
      <c r="H2" s="102"/>
      <c r="I2" s="102"/>
      <c r="J2" s="102"/>
      <c r="N2" s="375" t="s">
        <v>43</v>
      </c>
      <c r="O2" s="376"/>
      <c r="P2" s="376"/>
      <c r="Q2" s="376"/>
      <c r="R2" s="376"/>
      <c r="S2" s="377"/>
      <c r="T2" s="327">
        <f>'別紙1'!O17</f>
        <v>0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41"/>
    </row>
    <row r="3" spans="1:37" ht="11.25" customHeight="1">
      <c r="A3" s="220"/>
      <c r="B3" s="220"/>
      <c r="C3" s="220"/>
      <c r="D3" s="220"/>
      <c r="E3" s="102"/>
      <c r="F3" s="102"/>
      <c r="G3" s="102"/>
      <c r="H3" s="102"/>
      <c r="I3" s="102"/>
      <c r="J3" s="102"/>
      <c r="N3" s="375" t="s">
        <v>156</v>
      </c>
      <c r="O3" s="376"/>
      <c r="P3" s="376"/>
      <c r="Q3" s="376"/>
      <c r="R3" s="376"/>
      <c r="S3" s="377"/>
      <c r="T3" s="327">
        <f>'別紙1'!O18</f>
        <v>0</v>
      </c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41"/>
    </row>
    <row r="4" spans="2:37" ht="11.25" customHeight="1">
      <c r="B4" s="98"/>
      <c r="C4" s="97"/>
      <c r="D4" s="97"/>
      <c r="E4" s="102"/>
      <c r="F4" s="102"/>
      <c r="G4" s="102"/>
      <c r="H4" s="102"/>
      <c r="I4" s="438" t="s">
        <v>103</v>
      </c>
      <c r="J4" s="438"/>
      <c r="K4" s="438"/>
      <c r="L4" s="438"/>
      <c r="M4" s="206"/>
      <c r="N4" s="375" t="s">
        <v>7</v>
      </c>
      <c r="O4" s="376"/>
      <c r="P4" s="376"/>
      <c r="Q4" s="376"/>
      <c r="R4" s="376"/>
      <c r="S4" s="377"/>
      <c r="T4" s="527">
        <f>'別紙1'!O19</f>
        <v>0</v>
      </c>
      <c r="U4" s="528"/>
      <c r="V4" s="528"/>
      <c r="W4" s="528"/>
      <c r="X4" s="529">
        <f>'別紙1'!R19</f>
        <v>0</v>
      </c>
      <c r="Y4" s="529"/>
      <c r="Z4" s="529">
        <f>'別紙1'!T19</f>
        <v>0</v>
      </c>
      <c r="AA4" s="529"/>
      <c r="AB4" s="529" t="s">
        <v>135</v>
      </c>
      <c r="AC4" s="529"/>
      <c r="AD4" s="529">
        <f>'別紙1'!X19</f>
        <v>0</v>
      </c>
      <c r="AE4" s="529"/>
      <c r="AF4" s="529"/>
      <c r="AG4" s="529"/>
      <c r="AH4" s="529">
        <f>'別紙1'!AA19</f>
        <v>0</v>
      </c>
      <c r="AI4" s="529"/>
      <c r="AJ4" s="529">
        <f>'別紙1'!AC19</f>
        <v>0</v>
      </c>
      <c r="AK4" s="531"/>
    </row>
    <row r="5" spans="2:37" ht="11.25" customHeight="1">
      <c r="B5" s="98"/>
      <c r="C5" s="97"/>
      <c r="D5" s="97"/>
      <c r="E5" s="102"/>
      <c r="F5" s="102"/>
      <c r="G5" s="102"/>
      <c r="H5" s="102"/>
      <c r="I5" s="438"/>
      <c r="J5" s="438"/>
      <c r="K5" s="438"/>
      <c r="L5" s="438"/>
      <c r="M5" s="206"/>
      <c r="N5" s="530" t="s">
        <v>102</v>
      </c>
      <c r="O5" s="530"/>
      <c r="P5" s="530"/>
      <c r="Q5" s="530"/>
      <c r="R5" s="530"/>
      <c r="S5" s="530"/>
      <c r="T5" s="530" t="s">
        <v>80</v>
      </c>
      <c r="U5" s="530"/>
      <c r="V5" s="530"/>
      <c r="W5" s="530"/>
      <c r="X5" s="530"/>
      <c r="Y5" s="530"/>
      <c r="Z5" s="535">
        <f>'別紙1'!E44</f>
        <v>0</v>
      </c>
      <c r="AA5" s="536"/>
      <c r="AB5" s="536"/>
      <c r="AC5" s="536"/>
      <c r="AD5" s="536"/>
      <c r="AE5" s="536"/>
      <c r="AF5" s="536"/>
      <c r="AG5" s="536"/>
      <c r="AH5" s="271" t="s">
        <v>68</v>
      </c>
      <c r="AI5" s="271"/>
      <c r="AJ5" s="271"/>
      <c r="AK5" s="272"/>
    </row>
    <row r="6" spans="2:37" ht="11.25" customHeight="1">
      <c r="B6" s="98"/>
      <c r="C6" s="97"/>
      <c r="D6" s="97"/>
      <c r="E6" s="102"/>
      <c r="F6" s="102"/>
      <c r="G6" s="102"/>
      <c r="H6" s="102"/>
      <c r="I6" s="102"/>
      <c r="J6" s="102"/>
      <c r="N6" s="530"/>
      <c r="O6" s="530"/>
      <c r="P6" s="530"/>
      <c r="Q6" s="530"/>
      <c r="R6" s="530"/>
      <c r="S6" s="530"/>
      <c r="T6" s="582" t="s">
        <v>81</v>
      </c>
      <c r="U6" s="582"/>
      <c r="V6" s="582"/>
      <c r="W6" s="582"/>
      <c r="X6" s="582"/>
      <c r="Y6" s="582"/>
      <c r="Z6" s="535">
        <f>'別紙1'!H44</f>
        <v>0</v>
      </c>
      <c r="AA6" s="536"/>
      <c r="AB6" s="536"/>
      <c r="AC6" s="536"/>
      <c r="AD6" s="536"/>
      <c r="AE6" s="536"/>
      <c r="AF6" s="536"/>
      <c r="AG6" s="536"/>
      <c r="AH6" s="271" t="s">
        <v>68</v>
      </c>
      <c r="AI6" s="271"/>
      <c r="AJ6" s="271"/>
      <c r="AK6" s="272"/>
    </row>
    <row r="7" spans="2:37" ht="11.25" customHeight="1">
      <c r="B7" s="103"/>
      <c r="C7" s="104"/>
      <c r="D7" s="105"/>
      <c r="E7" s="106"/>
      <c r="F7" s="102"/>
      <c r="G7" s="102"/>
      <c r="H7" s="102"/>
      <c r="I7" s="102"/>
      <c r="N7" s="582" t="s">
        <v>151</v>
      </c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35">
        <f>'別紙1'!E25</f>
        <v>0</v>
      </c>
      <c r="AA7" s="536"/>
      <c r="AB7" s="536"/>
      <c r="AC7" s="536"/>
      <c r="AD7" s="536"/>
      <c r="AE7" s="536"/>
      <c r="AF7" s="536"/>
      <c r="AG7" s="536"/>
      <c r="AH7" s="271" t="s">
        <v>68</v>
      </c>
      <c r="AI7" s="271"/>
      <c r="AJ7" s="271"/>
      <c r="AK7" s="272"/>
    </row>
    <row r="8" spans="2:37" ht="15" customHeight="1">
      <c r="B8" s="103"/>
      <c r="C8" s="104"/>
      <c r="D8" s="105"/>
      <c r="E8" s="106"/>
      <c r="F8" s="102"/>
      <c r="G8" s="102"/>
      <c r="H8" s="102"/>
      <c r="I8" s="102"/>
      <c r="AA8" s="180"/>
      <c r="AB8" s="180"/>
      <c r="AC8" s="180"/>
      <c r="AD8" s="180"/>
      <c r="AE8" s="180"/>
      <c r="AF8" s="181"/>
      <c r="AG8" s="181"/>
      <c r="AH8" s="181"/>
      <c r="AI8" s="181"/>
      <c r="AJ8" s="181"/>
      <c r="AK8" s="181"/>
    </row>
    <row r="9" spans="1:42" ht="15" customHeight="1">
      <c r="A9" s="115" t="s">
        <v>19</v>
      </c>
      <c r="B9" s="115"/>
      <c r="D9" s="102"/>
      <c r="E9" s="102"/>
      <c r="F9" s="538"/>
      <c r="G9" s="538"/>
      <c r="H9" s="538"/>
      <c r="AF9" s="435" t="s">
        <v>39</v>
      </c>
      <c r="AG9" s="435"/>
      <c r="AH9" s="435"/>
      <c r="AI9" s="435"/>
      <c r="AJ9" s="435"/>
      <c r="AK9" s="435"/>
      <c r="AM9" s="118"/>
      <c r="AN9" s="101"/>
      <c r="AP9" s="109"/>
    </row>
    <row r="10" spans="1:42" ht="12" customHeight="1">
      <c r="A10" s="472" t="s">
        <v>5</v>
      </c>
      <c r="B10" s="472"/>
      <c r="C10" s="472"/>
      <c r="D10" s="472" t="s">
        <v>82</v>
      </c>
      <c r="E10" s="472" t="s">
        <v>93</v>
      </c>
      <c r="F10" s="472" t="s">
        <v>94</v>
      </c>
      <c r="G10" s="472" t="s">
        <v>83</v>
      </c>
      <c r="H10" s="472" t="s">
        <v>84</v>
      </c>
      <c r="I10" s="472" t="s">
        <v>85</v>
      </c>
      <c r="J10" s="472" t="s">
        <v>86</v>
      </c>
      <c r="K10" s="472" t="s">
        <v>87</v>
      </c>
      <c r="L10" s="417" t="s">
        <v>138</v>
      </c>
      <c r="M10" s="417" t="s">
        <v>98</v>
      </c>
      <c r="N10" s="417" t="s">
        <v>149</v>
      </c>
      <c r="O10" s="432"/>
      <c r="P10" s="432"/>
      <c r="Q10" s="418"/>
      <c r="R10" s="417" t="s">
        <v>150</v>
      </c>
      <c r="S10" s="432"/>
      <c r="T10" s="432"/>
      <c r="U10" s="418"/>
      <c r="V10" s="483" t="s">
        <v>88</v>
      </c>
      <c r="W10" s="484"/>
      <c r="X10" s="484"/>
      <c r="Y10" s="485"/>
      <c r="Z10" s="417" t="s">
        <v>153</v>
      </c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18"/>
      <c r="AM10" s="118"/>
      <c r="AN10" s="101"/>
      <c r="AP10" s="109"/>
    </row>
    <row r="11" spans="1:42" s="109" customFormat="1" ht="12" customHeight="1" thickBot="1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80"/>
      <c r="M11" s="480"/>
      <c r="N11" s="480"/>
      <c r="O11" s="481"/>
      <c r="P11" s="481"/>
      <c r="Q11" s="482"/>
      <c r="R11" s="480"/>
      <c r="S11" s="481"/>
      <c r="T11" s="481"/>
      <c r="U11" s="482"/>
      <c r="V11" s="486"/>
      <c r="W11" s="487"/>
      <c r="X11" s="487"/>
      <c r="Y11" s="488"/>
      <c r="Z11" s="577"/>
      <c r="AA11" s="578"/>
      <c r="AB11" s="578"/>
      <c r="AC11" s="578"/>
      <c r="AD11" s="499" t="s">
        <v>99</v>
      </c>
      <c r="AE11" s="499"/>
      <c r="AF11" s="499"/>
      <c r="AG11" s="499"/>
      <c r="AH11" s="496" t="s">
        <v>100</v>
      </c>
      <c r="AI11" s="497"/>
      <c r="AJ11" s="497"/>
      <c r="AK11" s="498"/>
      <c r="AL11" s="100"/>
      <c r="AM11" s="101"/>
      <c r="AN11" s="100"/>
      <c r="AO11" s="100"/>
      <c r="AP11" s="98"/>
    </row>
    <row r="12" spans="1:42" ht="24" customHeight="1">
      <c r="A12" s="564">
        <v>1</v>
      </c>
      <c r="B12" s="567" t="s">
        <v>21</v>
      </c>
      <c r="C12" s="182" t="s">
        <v>91</v>
      </c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579"/>
      <c r="O12" s="580"/>
      <c r="P12" s="580"/>
      <c r="Q12" s="581"/>
      <c r="R12" s="579"/>
      <c r="S12" s="580"/>
      <c r="T12" s="580"/>
      <c r="U12" s="581"/>
      <c r="V12" s="579"/>
      <c r="W12" s="580"/>
      <c r="X12" s="580"/>
      <c r="Y12" s="580"/>
      <c r="Z12" s="551">
        <f>SUM(D12:Y12)</f>
        <v>0</v>
      </c>
      <c r="AA12" s="552"/>
      <c r="AB12" s="552"/>
      <c r="AC12" s="553"/>
      <c r="AD12" s="493"/>
      <c r="AE12" s="494"/>
      <c r="AF12" s="494"/>
      <c r="AG12" s="494"/>
      <c r="AH12" s="489">
        <f>Z12-AD12</f>
        <v>0</v>
      </c>
      <c r="AI12" s="490"/>
      <c r="AJ12" s="490"/>
      <c r="AK12" s="554"/>
      <c r="AP12" s="99"/>
    </row>
    <row r="13" spans="1:49" ht="24" customHeight="1">
      <c r="A13" s="565"/>
      <c r="B13" s="568"/>
      <c r="C13" s="184" t="s">
        <v>92</v>
      </c>
      <c r="D13" s="185"/>
      <c r="E13" s="277"/>
      <c r="F13" s="39"/>
      <c r="G13" s="186"/>
      <c r="H13" s="185"/>
      <c r="I13" s="39"/>
      <c r="J13" s="186"/>
      <c r="K13" s="186"/>
      <c r="L13" s="205"/>
      <c r="M13" s="39"/>
      <c r="N13" s="572"/>
      <c r="O13" s="573"/>
      <c r="P13" s="573"/>
      <c r="Q13" s="574"/>
      <c r="R13" s="572"/>
      <c r="S13" s="573"/>
      <c r="T13" s="573"/>
      <c r="U13" s="574"/>
      <c r="V13" s="572"/>
      <c r="W13" s="573"/>
      <c r="X13" s="573"/>
      <c r="Y13" s="574"/>
      <c r="Z13" s="522">
        <f>SUM(D13:Y13)</f>
        <v>0</v>
      </c>
      <c r="AA13" s="523"/>
      <c r="AB13" s="523"/>
      <c r="AC13" s="526"/>
      <c r="AD13" s="324"/>
      <c r="AE13" s="325"/>
      <c r="AF13" s="325"/>
      <c r="AG13" s="492"/>
      <c r="AH13" s="489">
        <f>Z13-AD13</f>
        <v>0</v>
      </c>
      <c r="AI13" s="490"/>
      <c r="AJ13" s="490"/>
      <c r="AK13" s="554"/>
      <c r="AL13" s="187">
        <f>IF(Z13=0,"",IF(Z7=0,"別紙1を作成してください",IF((AH13+AD13)&gt;Z24,"NG","")))</f>
      </c>
      <c r="AM13" s="188"/>
      <c r="AN13" s="188"/>
      <c r="AP13" s="119"/>
      <c r="AQ13" s="119"/>
      <c r="AR13" s="119"/>
      <c r="AS13" s="102"/>
      <c r="AT13" s="102"/>
      <c r="AU13" s="120"/>
      <c r="AV13" s="102"/>
      <c r="AW13" s="102"/>
    </row>
    <row r="14" spans="1:49" ht="24" customHeight="1" thickBot="1">
      <c r="A14" s="566"/>
      <c r="B14" s="569"/>
      <c r="C14" s="189" t="s">
        <v>97</v>
      </c>
      <c r="D14" s="190">
        <f aca="true" t="shared" si="0" ref="D14:M14">SUM(D12:D13)</f>
        <v>0</v>
      </c>
      <c r="E14" s="190">
        <f t="shared" si="0"/>
        <v>0</v>
      </c>
      <c r="F14" s="190">
        <f t="shared" si="0"/>
        <v>0</v>
      </c>
      <c r="G14" s="190">
        <f t="shared" si="0"/>
        <v>0</v>
      </c>
      <c r="H14" s="190">
        <f t="shared" si="0"/>
        <v>0</v>
      </c>
      <c r="I14" s="190">
        <f t="shared" si="0"/>
        <v>0</v>
      </c>
      <c r="J14" s="190">
        <f t="shared" si="0"/>
        <v>0</v>
      </c>
      <c r="K14" s="190">
        <f t="shared" si="0"/>
        <v>0</v>
      </c>
      <c r="L14" s="190">
        <f t="shared" si="0"/>
        <v>0</v>
      </c>
      <c r="M14" s="190">
        <f t="shared" si="0"/>
        <v>0</v>
      </c>
      <c r="N14" s="506">
        <f>SUM(N12:Q13)</f>
        <v>0</v>
      </c>
      <c r="O14" s="507"/>
      <c r="P14" s="507"/>
      <c r="Q14" s="508"/>
      <c r="R14" s="506">
        <f>SUM(R12:U13)</f>
        <v>0</v>
      </c>
      <c r="S14" s="507"/>
      <c r="T14" s="507"/>
      <c r="U14" s="508"/>
      <c r="V14" s="506">
        <f>SUM(V12:Y13)</f>
        <v>0</v>
      </c>
      <c r="W14" s="507"/>
      <c r="X14" s="507"/>
      <c r="Y14" s="508"/>
      <c r="Z14" s="511">
        <f>SUM(Z12:AC13)</f>
        <v>0</v>
      </c>
      <c r="AA14" s="512"/>
      <c r="AB14" s="512"/>
      <c r="AC14" s="547"/>
      <c r="AD14" s="511">
        <f>SUM(AD12:AG13)</f>
        <v>0</v>
      </c>
      <c r="AE14" s="512"/>
      <c r="AF14" s="512"/>
      <c r="AG14" s="547"/>
      <c r="AH14" s="506">
        <f>SUM(AH12:AK13)</f>
        <v>0</v>
      </c>
      <c r="AI14" s="507"/>
      <c r="AJ14" s="507"/>
      <c r="AK14" s="575"/>
      <c r="AL14" s="114">
        <f>IF(Z14=0,"",IF(Z7=0,"別紙1を作成してください",IF(Z14=Z7,"","NG")))</f>
      </c>
      <c r="AM14" s="188"/>
      <c r="AN14" s="188"/>
      <c r="AP14" s="119"/>
      <c r="AQ14" s="119"/>
      <c r="AR14" s="119"/>
      <c r="AS14" s="102"/>
      <c r="AT14" s="102"/>
      <c r="AU14" s="120"/>
      <c r="AV14" s="102"/>
      <c r="AW14" s="102"/>
    </row>
    <row r="15" spans="1:49" ht="24" customHeight="1">
      <c r="A15" s="177">
        <v>2</v>
      </c>
      <c r="B15" s="570" t="s">
        <v>22</v>
      </c>
      <c r="C15" s="57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493"/>
      <c r="O15" s="494"/>
      <c r="P15" s="494"/>
      <c r="Q15" s="495"/>
      <c r="R15" s="493"/>
      <c r="S15" s="494"/>
      <c r="T15" s="494"/>
      <c r="U15" s="495"/>
      <c r="V15" s="493"/>
      <c r="W15" s="494"/>
      <c r="X15" s="494"/>
      <c r="Y15" s="495"/>
      <c r="Z15" s="489">
        <f>SUM(D15:Y15)</f>
        <v>0</v>
      </c>
      <c r="AA15" s="490"/>
      <c r="AB15" s="490"/>
      <c r="AC15" s="491"/>
      <c r="AD15" s="493"/>
      <c r="AE15" s="494"/>
      <c r="AF15" s="494"/>
      <c r="AG15" s="495"/>
      <c r="AH15" s="489">
        <f>Z15-AD15</f>
        <v>0</v>
      </c>
      <c r="AI15" s="490"/>
      <c r="AJ15" s="490"/>
      <c r="AK15" s="491"/>
      <c r="AL15" s="114"/>
      <c r="AM15" s="188"/>
      <c r="AN15" s="188"/>
      <c r="AP15" s="119"/>
      <c r="AQ15" s="119"/>
      <c r="AR15" s="119"/>
      <c r="AS15" s="102"/>
      <c r="AT15" s="102"/>
      <c r="AU15" s="120"/>
      <c r="AV15" s="102"/>
      <c r="AW15" s="102"/>
    </row>
    <row r="16" spans="1:49" ht="24" customHeight="1">
      <c r="A16" s="108">
        <v>3</v>
      </c>
      <c r="B16" s="539"/>
      <c r="C16" s="540"/>
      <c r="D16" s="191"/>
      <c r="E16" s="191"/>
      <c r="F16" s="191"/>
      <c r="G16" s="191"/>
      <c r="H16" s="191"/>
      <c r="I16" s="191"/>
      <c r="J16" s="191"/>
      <c r="K16" s="191"/>
      <c r="L16" s="110"/>
      <c r="M16" s="110"/>
      <c r="N16" s="324"/>
      <c r="O16" s="325"/>
      <c r="P16" s="325"/>
      <c r="Q16" s="492"/>
      <c r="R16" s="324"/>
      <c r="S16" s="325"/>
      <c r="T16" s="325"/>
      <c r="U16" s="492"/>
      <c r="V16" s="324"/>
      <c r="W16" s="325"/>
      <c r="X16" s="325"/>
      <c r="Y16" s="492"/>
      <c r="Z16" s="489">
        <f>SUM(D16:Y16)</f>
        <v>0</v>
      </c>
      <c r="AA16" s="490"/>
      <c r="AB16" s="490"/>
      <c r="AC16" s="491"/>
      <c r="AD16" s="324"/>
      <c r="AE16" s="325"/>
      <c r="AF16" s="325"/>
      <c r="AG16" s="492"/>
      <c r="AH16" s="522">
        <f>Z16-AD16</f>
        <v>0</v>
      </c>
      <c r="AI16" s="523"/>
      <c r="AJ16" s="523"/>
      <c r="AK16" s="526"/>
      <c r="AL16" s="114"/>
      <c r="AM16" s="188"/>
      <c r="AN16" s="188"/>
      <c r="AP16" s="119"/>
      <c r="AQ16" s="119"/>
      <c r="AR16" s="119"/>
      <c r="AS16" s="102"/>
      <c r="AT16" s="102"/>
      <c r="AU16" s="120"/>
      <c r="AV16" s="102"/>
      <c r="AW16" s="102"/>
    </row>
    <row r="17" spans="1:49" ht="24" customHeight="1">
      <c r="A17" s="108">
        <v>4</v>
      </c>
      <c r="B17" s="539"/>
      <c r="C17" s="540"/>
      <c r="D17" s="191"/>
      <c r="E17" s="191"/>
      <c r="F17" s="191"/>
      <c r="G17" s="191"/>
      <c r="H17" s="191"/>
      <c r="I17" s="191"/>
      <c r="J17" s="191"/>
      <c r="K17" s="191"/>
      <c r="L17" s="110"/>
      <c r="M17" s="110"/>
      <c r="N17" s="324"/>
      <c r="O17" s="325"/>
      <c r="P17" s="325"/>
      <c r="Q17" s="492"/>
      <c r="R17" s="324"/>
      <c r="S17" s="325"/>
      <c r="T17" s="325"/>
      <c r="U17" s="492"/>
      <c r="V17" s="324"/>
      <c r="W17" s="325"/>
      <c r="X17" s="325"/>
      <c r="Y17" s="492"/>
      <c r="Z17" s="489">
        <f>SUM(D17:Y17)</f>
        <v>0</v>
      </c>
      <c r="AA17" s="490"/>
      <c r="AB17" s="490"/>
      <c r="AC17" s="491"/>
      <c r="AD17" s="324"/>
      <c r="AE17" s="325"/>
      <c r="AF17" s="325"/>
      <c r="AG17" s="492"/>
      <c r="AH17" s="522">
        <f>Z17-AD17</f>
        <v>0</v>
      </c>
      <c r="AI17" s="523"/>
      <c r="AJ17" s="523"/>
      <c r="AK17" s="526"/>
      <c r="AL17" s="114"/>
      <c r="AM17" s="188"/>
      <c r="AN17" s="188"/>
      <c r="AP17" s="119"/>
      <c r="AQ17" s="119"/>
      <c r="AR17" s="119"/>
      <c r="AS17" s="102"/>
      <c r="AT17" s="102"/>
      <c r="AU17" s="120"/>
      <c r="AV17" s="102"/>
      <c r="AW17" s="102"/>
    </row>
    <row r="18" spans="1:49" ht="24" customHeight="1">
      <c r="A18" s="108">
        <v>5</v>
      </c>
      <c r="B18" s="539"/>
      <c r="C18" s="540"/>
      <c r="D18" s="191"/>
      <c r="E18" s="191"/>
      <c r="F18" s="191"/>
      <c r="G18" s="191"/>
      <c r="H18" s="191"/>
      <c r="I18" s="191"/>
      <c r="J18" s="191"/>
      <c r="K18" s="191"/>
      <c r="L18" s="110"/>
      <c r="M18" s="110"/>
      <c r="N18" s="324"/>
      <c r="O18" s="325"/>
      <c r="P18" s="325"/>
      <c r="Q18" s="492"/>
      <c r="R18" s="324"/>
      <c r="S18" s="325"/>
      <c r="T18" s="325"/>
      <c r="U18" s="492"/>
      <c r="V18" s="324"/>
      <c r="W18" s="325"/>
      <c r="X18" s="325"/>
      <c r="Y18" s="492"/>
      <c r="Z18" s="489">
        <f>SUM(D18:Y18)</f>
        <v>0</v>
      </c>
      <c r="AA18" s="490"/>
      <c r="AB18" s="490"/>
      <c r="AC18" s="491"/>
      <c r="AD18" s="324"/>
      <c r="AE18" s="325"/>
      <c r="AF18" s="325"/>
      <c r="AG18" s="492"/>
      <c r="AH18" s="522">
        <f>Z18-AD18</f>
        <v>0</v>
      </c>
      <c r="AI18" s="523"/>
      <c r="AJ18" s="523"/>
      <c r="AK18" s="526"/>
      <c r="AL18" s="114"/>
      <c r="AM18" s="188"/>
      <c r="AN18" s="188"/>
      <c r="AP18" s="119"/>
      <c r="AQ18" s="119"/>
      <c r="AR18" s="119"/>
      <c r="AS18" s="102"/>
      <c r="AT18" s="102"/>
      <c r="AU18" s="120"/>
      <c r="AV18" s="102"/>
      <c r="AW18" s="102"/>
    </row>
    <row r="19" spans="1:41" ht="24" customHeight="1">
      <c r="A19" s="398" t="s">
        <v>6</v>
      </c>
      <c r="B19" s="398"/>
      <c r="C19" s="398"/>
      <c r="D19" s="113">
        <f aca="true" t="shared" si="1" ref="D19:M19">SUM(D14:D18)</f>
        <v>0</v>
      </c>
      <c r="E19" s="113">
        <f t="shared" si="1"/>
        <v>0</v>
      </c>
      <c r="F19" s="113">
        <f t="shared" si="1"/>
        <v>0</v>
      </c>
      <c r="G19" s="113">
        <f t="shared" si="1"/>
        <v>0</v>
      </c>
      <c r="H19" s="113">
        <f t="shared" si="1"/>
        <v>0</v>
      </c>
      <c r="I19" s="113">
        <f t="shared" si="1"/>
        <v>0</v>
      </c>
      <c r="J19" s="113">
        <f t="shared" si="1"/>
        <v>0</v>
      </c>
      <c r="K19" s="113">
        <f t="shared" si="1"/>
        <v>0</v>
      </c>
      <c r="L19" s="113">
        <f t="shared" si="1"/>
        <v>0</v>
      </c>
      <c r="M19" s="113">
        <f t="shared" si="1"/>
        <v>0</v>
      </c>
      <c r="N19" s="489">
        <f>SUM(N14:Q18)</f>
        <v>0</v>
      </c>
      <c r="O19" s="490"/>
      <c r="P19" s="490"/>
      <c r="Q19" s="491"/>
      <c r="R19" s="489">
        <f>SUM(R14:U18)</f>
        <v>0</v>
      </c>
      <c r="S19" s="490"/>
      <c r="T19" s="490"/>
      <c r="U19" s="491"/>
      <c r="V19" s="489">
        <f>SUM(V14:Y18)</f>
        <v>0</v>
      </c>
      <c r="W19" s="490"/>
      <c r="X19" s="490"/>
      <c r="Y19" s="491"/>
      <c r="Z19" s="489">
        <f>SUM(Z14:AC18)</f>
        <v>0</v>
      </c>
      <c r="AA19" s="490"/>
      <c r="AB19" s="490"/>
      <c r="AC19" s="491"/>
      <c r="AD19" s="489">
        <f>SUM(AD14:AG18)</f>
        <v>0</v>
      </c>
      <c r="AE19" s="490"/>
      <c r="AF19" s="490"/>
      <c r="AG19" s="491"/>
      <c r="AH19" s="489">
        <f>SUM(AH14:AK18)</f>
        <v>0</v>
      </c>
      <c r="AI19" s="490"/>
      <c r="AJ19" s="490"/>
      <c r="AK19" s="491"/>
      <c r="AL19" s="114">
        <f>IF(Z19=0,"",IF(Z53=0,"",IF(Z19=Z53,"","NG")))</f>
      </c>
      <c r="AM19" s="115"/>
      <c r="AN19" s="111"/>
      <c r="AO19" s="111"/>
    </row>
    <row r="20" spans="2:41" ht="24" customHeight="1">
      <c r="B20" s="98"/>
      <c r="C20" s="103"/>
      <c r="D20" s="192"/>
      <c r="E20" s="193"/>
      <c r="F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470">
        <f>IF(AD13&gt;Z7,"助成金返納（※3）","")</f>
      </c>
      <c r="S20" s="470"/>
      <c r="T20" s="470"/>
      <c r="U20" s="470"/>
      <c r="V20" s="470"/>
      <c r="W20" s="470"/>
      <c r="X20" s="470"/>
      <c r="Y20" s="470"/>
      <c r="Z20" s="555">
        <f>IF(AD13&gt;Z7,AD13-Z7,"")</f>
      </c>
      <c r="AA20" s="555"/>
      <c r="AB20" s="555"/>
      <c r="AC20" s="555"/>
      <c r="AD20" s="193"/>
      <c r="AE20" s="193"/>
      <c r="AF20" s="193"/>
      <c r="AG20" s="192"/>
      <c r="AH20" s="192"/>
      <c r="AI20" s="192"/>
      <c r="AJ20" s="192"/>
      <c r="AK20" s="192"/>
      <c r="AL20" s="187"/>
      <c r="AM20" s="115"/>
      <c r="AN20" s="111"/>
      <c r="AO20" s="111"/>
    </row>
    <row r="21" spans="1:41" ht="48" customHeight="1">
      <c r="A21" s="412" t="s">
        <v>30</v>
      </c>
      <c r="B21" s="413"/>
      <c r="C21" s="434"/>
      <c r="D21" s="514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515"/>
      <c r="AF21" s="515"/>
      <c r="AG21" s="515"/>
      <c r="AH21" s="515"/>
      <c r="AI21" s="515"/>
      <c r="AJ21" s="515"/>
      <c r="AK21" s="516"/>
      <c r="AL21" s="111"/>
      <c r="AM21" s="111"/>
      <c r="AN21" s="98"/>
      <c r="AO21" s="98"/>
    </row>
    <row r="22" spans="2:41" ht="15" customHeight="1">
      <c r="B22" s="98"/>
      <c r="C22" s="103"/>
      <c r="D22" s="193"/>
      <c r="E22" s="193"/>
      <c r="F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87"/>
      <c r="AK22" s="115"/>
      <c r="AL22" s="111"/>
      <c r="AM22" s="111"/>
      <c r="AN22" s="98"/>
      <c r="AO22" s="98"/>
    </row>
    <row r="23" spans="2:41" ht="15" customHeight="1">
      <c r="B23" s="278" t="s">
        <v>89</v>
      </c>
      <c r="C23" s="195"/>
      <c r="D23" s="196"/>
      <c r="E23" s="196"/>
      <c r="F23" s="196"/>
      <c r="G23" s="194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3"/>
      <c r="U23" s="193"/>
      <c r="V23" s="193"/>
      <c r="W23" s="193"/>
      <c r="X23" s="193"/>
      <c r="Y23" s="193"/>
      <c r="AA23" s="97"/>
      <c r="AB23" s="97"/>
      <c r="AC23" s="97"/>
      <c r="AD23" s="97"/>
      <c r="AE23" s="97"/>
      <c r="AF23" s="97"/>
      <c r="AG23" s="97"/>
      <c r="AJ23" s="187"/>
      <c r="AK23" s="115"/>
      <c r="AL23" s="111"/>
      <c r="AM23" s="111"/>
      <c r="AN23" s="98"/>
      <c r="AO23" s="98"/>
    </row>
    <row r="24" spans="2:41" ht="15" customHeight="1">
      <c r="B24" s="278" t="s">
        <v>90</v>
      </c>
      <c r="C24" s="195"/>
      <c r="D24" s="196"/>
      <c r="E24" s="196"/>
      <c r="F24" s="196"/>
      <c r="G24" s="194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559">
        <f>IF(AH13=0,"","※2' 概算払可能額")</f>
      </c>
      <c r="T24" s="559"/>
      <c r="U24" s="559"/>
      <c r="V24" s="559"/>
      <c r="W24" s="559"/>
      <c r="X24" s="559"/>
      <c r="Y24" s="559"/>
      <c r="Z24" s="560">
        <f>IF(AH13=0,"",ROUNDDOWN(Z7*75%,-3))</f>
      </c>
      <c r="AA24" s="560"/>
      <c r="AB24" s="560"/>
      <c r="AC24" s="560"/>
      <c r="AD24" s="556">
        <f>IF(AH13=0,"","円以内の千円単位")</f>
      </c>
      <c r="AE24" s="556"/>
      <c r="AF24" s="556"/>
      <c r="AG24" s="556"/>
      <c r="AH24" s="556"/>
      <c r="AI24" s="556"/>
      <c r="AJ24" s="187"/>
      <c r="AK24" s="115"/>
      <c r="AL24" s="111"/>
      <c r="AM24" s="111"/>
      <c r="AN24" s="98"/>
      <c r="AO24" s="98"/>
    </row>
    <row r="25" spans="2:41" ht="15" customHeight="1">
      <c r="B25" s="194"/>
      <c r="C25" s="279" t="s">
        <v>139</v>
      </c>
      <c r="D25" s="196"/>
      <c r="E25" s="196"/>
      <c r="F25" s="196"/>
      <c r="G25" s="194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87"/>
      <c r="AK25" s="115"/>
      <c r="AL25" s="111"/>
      <c r="AM25" s="111"/>
      <c r="AN25" s="98"/>
      <c r="AO25" s="98"/>
    </row>
    <row r="26" spans="2:41" ht="24" customHeight="1">
      <c r="B26" s="194"/>
      <c r="C26" s="474" t="s">
        <v>140</v>
      </c>
      <c r="D26" s="474"/>
      <c r="E26" s="474"/>
      <c r="F26" s="469" t="s">
        <v>141</v>
      </c>
      <c r="G26" s="470"/>
      <c r="H26" s="471"/>
      <c r="I26" s="469" t="s">
        <v>142</v>
      </c>
      <c r="J26" s="470"/>
      <c r="K26" s="471"/>
      <c r="L26" s="517" t="s">
        <v>143</v>
      </c>
      <c r="M26" s="517"/>
      <c r="N26" s="517"/>
      <c r="O26" s="517"/>
      <c r="P26" s="517"/>
      <c r="Q26" s="517"/>
      <c r="R26" s="207"/>
      <c r="S26" s="207"/>
      <c r="T26" s="207"/>
      <c r="U26" s="207"/>
      <c r="V26" s="207"/>
      <c r="W26" s="20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87"/>
      <c r="AM26" s="115"/>
      <c r="AN26" s="111"/>
      <c r="AO26" s="111"/>
    </row>
    <row r="27" spans="2:41" ht="24" customHeight="1">
      <c r="B27" s="194"/>
      <c r="C27" s="475" t="s">
        <v>152</v>
      </c>
      <c r="D27" s="475"/>
      <c r="E27" s="475"/>
      <c r="F27" s="476" t="s">
        <v>210</v>
      </c>
      <c r="G27" s="477"/>
      <c r="H27" s="478"/>
      <c r="I27" s="476" t="s">
        <v>211</v>
      </c>
      <c r="J27" s="477"/>
      <c r="K27" s="478"/>
      <c r="L27" s="518" t="s">
        <v>213</v>
      </c>
      <c r="M27" s="518"/>
      <c r="N27" s="518"/>
      <c r="O27" s="518"/>
      <c r="P27" s="518"/>
      <c r="Q27" s="518"/>
      <c r="R27" s="208"/>
      <c r="S27" s="208"/>
      <c r="T27" s="208"/>
      <c r="U27" s="208"/>
      <c r="V27" s="208"/>
      <c r="W27" s="208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87"/>
      <c r="AM27" s="115"/>
      <c r="AN27" s="111"/>
      <c r="AO27" s="111"/>
    </row>
    <row r="28" spans="2:41" ht="24" customHeight="1">
      <c r="B28" s="194"/>
      <c r="C28" s="479" t="s">
        <v>144</v>
      </c>
      <c r="D28" s="479"/>
      <c r="E28" s="479"/>
      <c r="F28" s="469" t="s">
        <v>209</v>
      </c>
      <c r="G28" s="470"/>
      <c r="H28" s="471"/>
      <c r="I28" s="469" t="s">
        <v>212</v>
      </c>
      <c r="J28" s="470"/>
      <c r="K28" s="471"/>
      <c r="L28" s="517" t="s">
        <v>214</v>
      </c>
      <c r="M28" s="517"/>
      <c r="N28" s="517"/>
      <c r="O28" s="517"/>
      <c r="P28" s="517"/>
      <c r="Q28" s="517"/>
      <c r="R28" s="207"/>
      <c r="S28" s="207"/>
      <c r="T28" s="207"/>
      <c r="U28" s="207"/>
      <c r="V28" s="207"/>
      <c r="W28" s="207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87"/>
      <c r="AM28" s="115"/>
      <c r="AN28" s="111"/>
      <c r="AO28" s="111"/>
    </row>
    <row r="29" spans="2:41" ht="24" customHeight="1">
      <c r="B29" s="219">
        <f>IF(R20="","","※3　事業完了後（助成金確定後）に返納することになります。")</f>
      </c>
      <c r="C29" s="103"/>
      <c r="D29" s="193"/>
      <c r="E29" s="193"/>
      <c r="F29" s="193"/>
      <c r="G29" s="97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  <c r="AM29" s="115"/>
      <c r="AN29" s="111"/>
      <c r="AO29" s="111"/>
    </row>
    <row r="30" spans="1:37" ht="15" customHeight="1">
      <c r="A30" s="115" t="s">
        <v>20</v>
      </c>
      <c r="B30" s="115"/>
      <c r="C30" s="178"/>
      <c r="F30" s="538"/>
      <c r="G30" s="538"/>
      <c r="H30" s="538"/>
      <c r="AF30" s="435" t="s">
        <v>39</v>
      </c>
      <c r="AG30" s="435"/>
      <c r="AH30" s="435"/>
      <c r="AI30" s="435"/>
      <c r="AJ30" s="435"/>
      <c r="AK30" s="435"/>
    </row>
    <row r="31" spans="1:37" ht="12" customHeight="1">
      <c r="A31" s="472" t="s">
        <v>5</v>
      </c>
      <c r="B31" s="472"/>
      <c r="C31" s="472"/>
      <c r="D31" s="472" t="s">
        <v>82</v>
      </c>
      <c r="E31" s="472" t="s">
        <v>93</v>
      </c>
      <c r="F31" s="472" t="s">
        <v>94</v>
      </c>
      <c r="G31" s="472" t="s">
        <v>83</v>
      </c>
      <c r="H31" s="472" t="s">
        <v>84</v>
      </c>
      <c r="I31" s="472" t="s">
        <v>85</v>
      </c>
      <c r="J31" s="472" t="s">
        <v>86</v>
      </c>
      <c r="K31" s="472" t="s">
        <v>87</v>
      </c>
      <c r="L31" s="417" t="s">
        <v>138</v>
      </c>
      <c r="M31" s="417" t="s">
        <v>98</v>
      </c>
      <c r="N31" s="417" t="s">
        <v>149</v>
      </c>
      <c r="O31" s="432"/>
      <c r="P31" s="432"/>
      <c r="Q31" s="418"/>
      <c r="R31" s="417" t="s">
        <v>150</v>
      </c>
      <c r="S31" s="432"/>
      <c r="T31" s="432"/>
      <c r="U31" s="418"/>
      <c r="V31" s="483" t="s">
        <v>88</v>
      </c>
      <c r="W31" s="484"/>
      <c r="X31" s="484"/>
      <c r="Y31" s="485"/>
      <c r="Z31" s="417" t="s">
        <v>153</v>
      </c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18"/>
    </row>
    <row r="32" spans="1:41" s="109" customFormat="1" ht="12" customHeight="1" thickBot="1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80"/>
      <c r="M32" s="480"/>
      <c r="N32" s="480"/>
      <c r="O32" s="481"/>
      <c r="P32" s="481"/>
      <c r="Q32" s="482"/>
      <c r="R32" s="480"/>
      <c r="S32" s="481"/>
      <c r="T32" s="481"/>
      <c r="U32" s="482"/>
      <c r="V32" s="486"/>
      <c r="W32" s="487"/>
      <c r="X32" s="487"/>
      <c r="Y32" s="488"/>
      <c r="Z32" s="473"/>
      <c r="AA32" s="473"/>
      <c r="AB32" s="473"/>
      <c r="AC32" s="473"/>
      <c r="AD32" s="499" t="s">
        <v>95</v>
      </c>
      <c r="AE32" s="499"/>
      <c r="AF32" s="499"/>
      <c r="AG32" s="499"/>
      <c r="AH32" s="496" t="s">
        <v>96</v>
      </c>
      <c r="AI32" s="497"/>
      <c r="AJ32" s="497"/>
      <c r="AK32" s="498"/>
      <c r="AL32" s="100"/>
      <c r="AM32" s="101"/>
      <c r="AN32" s="100"/>
      <c r="AO32" s="100"/>
    </row>
    <row r="33" spans="1:39" ht="24" customHeight="1">
      <c r="A33" s="541" t="s">
        <v>145</v>
      </c>
      <c r="B33" s="197">
        <v>1</v>
      </c>
      <c r="C33" s="198" t="s">
        <v>0</v>
      </c>
      <c r="D33" s="199"/>
      <c r="E33" s="199"/>
      <c r="F33" s="199"/>
      <c r="G33" s="199"/>
      <c r="H33" s="199"/>
      <c r="I33" s="199"/>
      <c r="J33" s="199"/>
      <c r="K33" s="199"/>
      <c r="L33" s="200"/>
      <c r="M33" s="200"/>
      <c r="N33" s="500"/>
      <c r="O33" s="501"/>
      <c r="P33" s="501"/>
      <c r="Q33" s="502"/>
      <c r="R33" s="500"/>
      <c r="S33" s="501"/>
      <c r="T33" s="501"/>
      <c r="U33" s="501"/>
      <c r="V33" s="500"/>
      <c r="W33" s="501"/>
      <c r="X33" s="501"/>
      <c r="Y33" s="501"/>
      <c r="Z33" s="525">
        <f aca="true" t="shared" si="2" ref="Z33:Z41">SUM(D33:Y33)</f>
        <v>0</v>
      </c>
      <c r="AA33" s="525"/>
      <c r="AB33" s="525"/>
      <c r="AC33" s="525"/>
      <c r="AD33" s="500"/>
      <c r="AE33" s="501"/>
      <c r="AF33" s="501"/>
      <c r="AG33" s="501"/>
      <c r="AH33" s="557">
        <f aca="true" t="shared" si="3" ref="AH33:AH41">Z33-AD33</f>
        <v>0</v>
      </c>
      <c r="AI33" s="557"/>
      <c r="AJ33" s="557"/>
      <c r="AK33" s="558"/>
      <c r="AM33" s="101" t="s">
        <v>148</v>
      </c>
    </row>
    <row r="34" spans="1:37" ht="24" customHeight="1">
      <c r="A34" s="542"/>
      <c r="B34" s="108">
        <v>2</v>
      </c>
      <c r="C34" s="122" t="s">
        <v>8</v>
      </c>
      <c r="D34" s="36"/>
      <c r="E34" s="36"/>
      <c r="F34" s="44"/>
      <c r="G34" s="36"/>
      <c r="H34" s="44"/>
      <c r="I34" s="36"/>
      <c r="J34" s="44"/>
      <c r="K34" s="36"/>
      <c r="L34" s="39"/>
      <c r="M34" s="39"/>
      <c r="N34" s="503"/>
      <c r="O34" s="504"/>
      <c r="P34" s="504"/>
      <c r="Q34" s="505"/>
      <c r="R34" s="503"/>
      <c r="S34" s="504"/>
      <c r="T34" s="504"/>
      <c r="U34" s="504"/>
      <c r="V34" s="503"/>
      <c r="W34" s="504"/>
      <c r="X34" s="504"/>
      <c r="Y34" s="504"/>
      <c r="Z34" s="509">
        <f t="shared" si="2"/>
        <v>0</v>
      </c>
      <c r="AA34" s="509"/>
      <c r="AB34" s="509"/>
      <c r="AC34" s="509"/>
      <c r="AD34" s="503"/>
      <c r="AE34" s="504"/>
      <c r="AF34" s="504"/>
      <c r="AG34" s="504"/>
      <c r="AH34" s="509">
        <f t="shared" si="3"/>
        <v>0</v>
      </c>
      <c r="AI34" s="509"/>
      <c r="AJ34" s="509"/>
      <c r="AK34" s="510"/>
    </row>
    <row r="35" spans="1:37" ht="24" customHeight="1">
      <c r="A35" s="542"/>
      <c r="B35" s="108">
        <v>3</v>
      </c>
      <c r="C35" s="122" t="s">
        <v>1</v>
      </c>
      <c r="D35" s="36"/>
      <c r="E35" s="36"/>
      <c r="F35" s="44"/>
      <c r="G35" s="36"/>
      <c r="H35" s="44"/>
      <c r="I35" s="36"/>
      <c r="J35" s="44"/>
      <c r="K35" s="36"/>
      <c r="L35" s="39"/>
      <c r="M35" s="39"/>
      <c r="N35" s="503"/>
      <c r="O35" s="504"/>
      <c r="P35" s="504"/>
      <c r="Q35" s="505"/>
      <c r="R35" s="503"/>
      <c r="S35" s="504"/>
      <c r="T35" s="504"/>
      <c r="U35" s="504"/>
      <c r="V35" s="503"/>
      <c r="W35" s="504"/>
      <c r="X35" s="504"/>
      <c r="Y35" s="504"/>
      <c r="Z35" s="509">
        <f t="shared" si="2"/>
        <v>0</v>
      </c>
      <c r="AA35" s="509"/>
      <c r="AB35" s="509"/>
      <c r="AC35" s="509"/>
      <c r="AD35" s="503"/>
      <c r="AE35" s="504"/>
      <c r="AF35" s="504"/>
      <c r="AG35" s="504"/>
      <c r="AH35" s="509">
        <f t="shared" si="3"/>
        <v>0</v>
      </c>
      <c r="AI35" s="509"/>
      <c r="AJ35" s="509"/>
      <c r="AK35" s="510"/>
    </row>
    <row r="36" spans="1:37" ht="24" customHeight="1">
      <c r="A36" s="542"/>
      <c r="B36" s="108">
        <v>4</v>
      </c>
      <c r="C36" s="123" t="s">
        <v>146</v>
      </c>
      <c r="D36" s="36"/>
      <c r="E36" s="36"/>
      <c r="F36" s="44"/>
      <c r="G36" s="36"/>
      <c r="H36" s="44"/>
      <c r="I36" s="36"/>
      <c r="J36" s="44"/>
      <c r="K36" s="36"/>
      <c r="L36" s="39"/>
      <c r="M36" s="39"/>
      <c r="N36" s="503"/>
      <c r="O36" s="504"/>
      <c r="P36" s="504"/>
      <c r="Q36" s="505"/>
      <c r="R36" s="503"/>
      <c r="S36" s="504"/>
      <c r="T36" s="504"/>
      <c r="U36" s="504"/>
      <c r="V36" s="503"/>
      <c r="W36" s="504"/>
      <c r="X36" s="504"/>
      <c r="Y36" s="504"/>
      <c r="Z36" s="509">
        <f t="shared" si="2"/>
        <v>0</v>
      </c>
      <c r="AA36" s="509"/>
      <c r="AB36" s="509"/>
      <c r="AC36" s="509"/>
      <c r="AD36" s="503"/>
      <c r="AE36" s="504"/>
      <c r="AF36" s="504"/>
      <c r="AG36" s="504"/>
      <c r="AH36" s="509">
        <f t="shared" si="3"/>
        <v>0</v>
      </c>
      <c r="AI36" s="509"/>
      <c r="AJ36" s="509"/>
      <c r="AK36" s="510"/>
    </row>
    <row r="37" spans="1:37" ht="24" customHeight="1">
      <c r="A37" s="542"/>
      <c r="B37" s="108">
        <v>5</v>
      </c>
      <c r="C37" s="122" t="s">
        <v>2</v>
      </c>
      <c r="D37" s="36"/>
      <c r="E37" s="36"/>
      <c r="F37" s="44"/>
      <c r="G37" s="36"/>
      <c r="H37" s="44"/>
      <c r="I37" s="36"/>
      <c r="J37" s="44"/>
      <c r="K37" s="36"/>
      <c r="L37" s="39"/>
      <c r="M37" s="39"/>
      <c r="N37" s="503"/>
      <c r="O37" s="504"/>
      <c r="P37" s="504"/>
      <c r="Q37" s="505"/>
      <c r="R37" s="503"/>
      <c r="S37" s="504"/>
      <c r="T37" s="504"/>
      <c r="U37" s="504"/>
      <c r="V37" s="503"/>
      <c r="W37" s="504"/>
      <c r="X37" s="504"/>
      <c r="Y37" s="504"/>
      <c r="Z37" s="509">
        <f t="shared" si="2"/>
        <v>0</v>
      </c>
      <c r="AA37" s="509"/>
      <c r="AB37" s="509"/>
      <c r="AC37" s="509"/>
      <c r="AD37" s="503"/>
      <c r="AE37" s="504"/>
      <c r="AF37" s="504"/>
      <c r="AG37" s="504"/>
      <c r="AH37" s="509">
        <f t="shared" si="3"/>
        <v>0</v>
      </c>
      <c r="AI37" s="509"/>
      <c r="AJ37" s="509"/>
      <c r="AK37" s="510"/>
    </row>
    <row r="38" spans="1:37" ht="24" customHeight="1">
      <c r="A38" s="542"/>
      <c r="B38" s="108">
        <v>6</v>
      </c>
      <c r="C38" s="122" t="s">
        <v>3</v>
      </c>
      <c r="D38" s="36"/>
      <c r="E38" s="36"/>
      <c r="F38" s="44"/>
      <c r="G38" s="36"/>
      <c r="H38" s="44"/>
      <c r="I38" s="36"/>
      <c r="J38" s="44"/>
      <c r="K38" s="36"/>
      <c r="L38" s="39"/>
      <c r="M38" s="39"/>
      <c r="N38" s="503"/>
      <c r="O38" s="504"/>
      <c r="P38" s="504"/>
      <c r="Q38" s="505"/>
      <c r="R38" s="503"/>
      <c r="S38" s="504"/>
      <c r="T38" s="504"/>
      <c r="U38" s="504"/>
      <c r="V38" s="503"/>
      <c r="W38" s="504"/>
      <c r="X38" s="504"/>
      <c r="Y38" s="504"/>
      <c r="Z38" s="509">
        <f t="shared" si="2"/>
        <v>0</v>
      </c>
      <c r="AA38" s="509"/>
      <c r="AB38" s="509"/>
      <c r="AC38" s="509"/>
      <c r="AD38" s="503"/>
      <c r="AE38" s="504"/>
      <c r="AF38" s="504"/>
      <c r="AG38" s="504"/>
      <c r="AH38" s="509">
        <f t="shared" si="3"/>
        <v>0</v>
      </c>
      <c r="AI38" s="509"/>
      <c r="AJ38" s="509"/>
      <c r="AK38" s="510"/>
    </row>
    <row r="39" spans="1:37" ht="24" customHeight="1">
      <c r="A39" s="542"/>
      <c r="B39" s="108">
        <v>7</v>
      </c>
      <c r="C39" s="122" t="s">
        <v>9</v>
      </c>
      <c r="D39" s="36"/>
      <c r="E39" s="36"/>
      <c r="F39" s="44"/>
      <c r="G39" s="36"/>
      <c r="H39" s="44"/>
      <c r="I39" s="36"/>
      <c r="J39" s="44"/>
      <c r="K39" s="36"/>
      <c r="L39" s="39"/>
      <c r="M39" s="39"/>
      <c r="N39" s="503"/>
      <c r="O39" s="504"/>
      <c r="P39" s="504"/>
      <c r="Q39" s="505"/>
      <c r="R39" s="503"/>
      <c r="S39" s="504"/>
      <c r="T39" s="504"/>
      <c r="U39" s="504"/>
      <c r="V39" s="503"/>
      <c r="W39" s="504"/>
      <c r="X39" s="504"/>
      <c r="Y39" s="504"/>
      <c r="Z39" s="509">
        <f t="shared" si="2"/>
        <v>0</v>
      </c>
      <c r="AA39" s="509"/>
      <c r="AB39" s="509"/>
      <c r="AC39" s="509"/>
      <c r="AD39" s="503"/>
      <c r="AE39" s="504"/>
      <c r="AF39" s="504"/>
      <c r="AG39" s="504"/>
      <c r="AH39" s="509">
        <f t="shared" si="3"/>
        <v>0</v>
      </c>
      <c r="AI39" s="509"/>
      <c r="AJ39" s="509"/>
      <c r="AK39" s="510"/>
    </row>
    <row r="40" spans="1:37" ht="24" customHeight="1">
      <c r="A40" s="542"/>
      <c r="B40" s="108">
        <v>8</v>
      </c>
      <c r="C40" s="122" t="s">
        <v>10</v>
      </c>
      <c r="D40" s="36"/>
      <c r="E40" s="36"/>
      <c r="F40" s="44"/>
      <c r="G40" s="36"/>
      <c r="H40" s="44"/>
      <c r="I40" s="36"/>
      <c r="J40" s="44"/>
      <c r="K40" s="36"/>
      <c r="L40" s="39"/>
      <c r="M40" s="39"/>
      <c r="N40" s="503"/>
      <c r="O40" s="504"/>
      <c r="P40" s="504"/>
      <c r="Q40" s="505"/>
      <c r="R40" s="503"/>
      <c r="S40" s="504"/>
      <c r="T40" s="504"/>
      <c r="U40" s="504"/>
      <c r="V40" s="503"/>
      <c r="W40" s="504"/>
      <c r="X40" s="504"/>
      <c r="Y40" s="504"/>
      <c r="Z40" s="509">
        <f t="shared" si="2"/>
        <v>0</v>
      </c>
      <c r="AA40" s="509"/>
      <c r="AB40" s="509"/>
      <c r="AC40" s="509"/>
      <c r="AD40" s="503"/>
      <c r="AE40" s="504"/>
      <c r="AF40" s="504"/>
      <c r="AG40" s="504"/>
      <c r="AH40" s="509">
        <f t="shared" si="3"/>
        <v>0</v>
      </c>
      <c r="AI40" s="509"/>
      <c r="AJ40" s="509"/>
      <c r="AK40" s="510"/>
    </row>
    <row r="41" spans="1:42" ht="24" customHeight="1">
      <c r="A41" s="542"/>
      <c r="B41" s="108">
        <v>9</v>
      </c>
      <c r="C41" s="122" t="s">
        <v>4</v>
      </c>
      <c r="D41" s="36"/>
      <c r="E41" s="36"/>
      <c r="F41" s="44"/>
      <c r="G41" s="36"/>
      <c r="H41" s="44"/>
      <c r="I41" s="36"/>
      <c r="J41" s="44"/>
      <c r="K41" s="36"/>
      <c r="L41" s="110"/>
      <c r="M41" s="110"/>
      <c r="N41" s="324"/>
      <c r="O41" s="325"/>
      <c r="P41" s="325"/>
      <c r="Q41" s="492"/>
      <c r="R41" s="324"/>
      <c r="S41" s="325"/>
      <c r="T41" s="325"/>
      <c r="U41" s="492"/>
      <c r="V41" s="324"/>
      <c r="W41" s="325"/>
      <c r="X41" s="325"/>
      <c r="Y41" s="492"/>
      <c r="Z41" s="509">
        <f t="shared" si="2"/>
        <v>0</v>
      </c>
      <c r="AA41" s="509"/>
      <c r="AB41" s="509"/>
      <c r="AC41" s="509"/>
      <c r="AD41" s="324"/>
      <c r="AE41" s="325"/>
      <c r="AF41" s="325"/>
      <c r="AG41" s="492"/>
      <c r="AH41" s="509">
        <f t="shared" si="3"/>
        <v>0</v>
      </c>
      <c r="AI41" s="509"/>
      <c r="AJ41" s="509"/>
      <c r="AK41" s="510"/>
      <c r="AP41" s="111"/>
    </row>
    <row r="42" spans="1:42" ht="24" customHeight="1" thickBot="1">
      <c r="A42" s="543"/>
      <c r="B42" s="561" t="s">
        <v>97</v>
      </c>
      <c r="C42" s="562"/>
      <c r="D42" s="201">
        <f aca="true" t="shared" si="4" ref="D42:M42">SUM(D33:D41)</f>
        <v>0</v>
      </c>
      <c r="E42" s="201">
        <f t="shared" si="4"/>
        <v>0</v>
      </c>
      <c r="F42" s="201">
        <f t="shared" si="4"/>
        <v>0</v>
      </c>
      <c r="G42" s="201">
        <f t="shared" si="4"/>
        <v>0</v>
      </c>
      <c r="H42" s="201">
        <f t="shared" si="4"/>
        <v>0</v>
      </c>
      <c r="I42" s="201">
        <f t="shared" si="4"/>
        <v>0</v>
      </c>
      <c r="J42" s="201">
        <f t="shared" si="4"/>
        <v>0</v>
      </c>
      <c r="K42" s="201">
        <f t="shared" si="4"/>
        <v>0</v>
      </c>
      <c r="L42" s="190">
        <f t="shared" si="4"/>
        <v>0</v>
      </c>
      <c r="M42" s="190">
        <f t="shared" si="4"/>
        <v>0</v>
      </c>
      <c r="N42" s="506">
        <f>SUM(N33:Q41)</f>
        <v>0</v>
      </c>
      <c r="O42" s="507"/>
      <c r="P42" s="507"/>
      <c r="Q42" s="508"/>
      <c r="R42" s="506">
        <f>SUM(R33:U41)</f>
        <v>0</v>
      </c>
      <c r="S42" s="507"/>
      <c r="T42" s="507"/>
      <c r="U42" s="508"/>
      <c r="V42" s="506">
        <f>SUM(V33:Y41)</f>
        <v>0</v>
      </c>
      <c r="W42" s="507"/>
      <c r="X42" s="507"/>
      <c r="Y42" s="508"/>
      <c r="Z42" s="511">
        <f>SUM(Z33:AC41)</f>
        <v>0</v>
      </c>
      <c r="AA42" s="512"/>
      <c r="AB42" s="512"/>
      <c r="AC42" s="547"/>
      <c r="AD42" s="506">
        <f>SUM(AD33:AG41)</f>
        <v>0</v>
      </c>
      <c r="AE42" s="507"/>
      <c r="AF42" s="507"/>
      <c r="AG42" s="508"/>
      <c r="AH42" s="511">
        <f>SUM(AH33:AK41)</f>
        <v>0</v>
      </c>
      <c r="AI42" s="512"/>
      <c r="AJ42" s="512"/>
      <c r="AK42" s="513"/>
      <c r="AL42" s="187">
        <f>IF(Z42=0,"",IF(Z6="","別紙1を作成してください",IF(Z42=Z6,"","NG")))</f>
      </c>
      <c r="AP42" s="111"/>
    </row>
    <row r="43" spans="1:39" ht="24" customHeight="1">
      <c r="A43" s="544" t="s">
        <v>171</v>
      </c>
      <c r="B43" s="197">
        <v>1</v>
      </c>
      <c r="C43" s="198" t="s">
        <v>0</v>
      </c>
      <c r="D43" s="199"/>
      <c r="E43" s="199"/>
      <c r="F43" s="199"/>
      <c r="G43" s="199"/>
      <c r="H43" s="199"/>
      <c r="I43" s="199"/>
      <c r="J43" s="199"/>
      <c r="K43" s="199"/>
      <c r="L43" s="200"/>
      <c r="M43" s="200"/>
      <c r="N43" s="500"/>
      <c r="O43" s="501"/>
      <c r="P43" s="501"/>
      <c r="Q43" s="502"/>
      <c r="R43" s="500"/>
      <c r="S43" s="501"/>
      <c r="T43" s="501"/>
      <c r="U43" s="501"/>
      <c r="V43" s="500"/>
      <c r="W43" s="501"/>
      <c r="X43" s="501"/>
      <c r="Y43" s="501"/>
      <c r="Z43" s="525">
        <f aca="true" t="shared" si="5" ref="Z43:Z51">SUM(D43:Y43)</f>
        <v>0</v>
      </c>
      <c r="AA43" s="525"/>
      <c r="AB43" s="525"/>
      <c r="AC43" s="525"/>
      <c r="AD43" s="500"/>
      <c r="AE43" s="501"/>
      <c r="AF43" s="501"/>
      <c r="AG43" s="501"/>
      <c r="AH43" s="557">
        <f aca="true" t="shared" si="6" ref="AH43:AH51">Z43-AD43</f>
        <v>0</v>
      </c>
      <c r="AI43" s="557"/>
      <c r="AJ43" s="557"/>
      <c r="AK43" s="558"/>
      <c r="AM43" s="101" t="s">
        <v>148</v>
      </c>
    </row>
    <row r="44" spans="1:37" ht="24" customHeight="1">
      <c r="A44" s="545"/>
      <c r="B44" s="108">
        <v>2</v>
      </c>
      <c r="C44" s="122" t="s">
        <v>8</v>
      </c>
      <c r="D44" s="36"/>
      <c r="E44" s="36"/>
      <c r="F44" s="44"/>
      <c r="G44" s="36"/>
      <c r="H44" s="44"/>
      <c r="I44" s="36"/>
      <c r="J44" s="44"/>
      <c r="K44" s="36"/>
      <c r="L44" s="39"/>
      <c r="M44" s="39"/>
      <c r="N44" s="503"/>
      <c r="O44" s="504"/>
      <c r="P44" s="504"/>
      <c r="Q44" s="505"/>
      <c r="R44" s="503"/>
      <c r="S44" s="504"/>
      <c r="T44" s="504"/>
      <c r="U44" s="504"/>
      <c r="V44" s="503"/>
      <c r="W44" s="504"/>
      <c r="X44" s="504"/>
      <c r="Y44" s="504"/>
      <c r="Z44" s="509">
        <f t="shared" si="5"/>
        <v>0</v>
      </c>
      <c r="AA44" s="509"/>
      <c r="AB44" s="509"/>
      <c r="AC44" s="509"/>
      <c r="AD44" s="503"/>
      <c r="AE44" s="504"/>
      <c r="AF44" s="504"/>
      <c r="AG44" s="504"/>
      <c r="AH44" s="509">
        <f t="shared" si="6"/>
        <v>0</v>
      </c>
      <c r="AI44" s="509"/>
      <c r="AJ44" s="509"/>
      <c r="AK44" s="510"/>
    </row>
    <row r="45" spans="1:37" ht="24" customHeight="1">
      <c r="A45" s="545"/>
      <c r="B45" s="108">
        <v>3</v>
      </c>
      <c r="C45" s="122" t="s">
        <v>1</v>
      </c>
      <c r="D45" s="36"/>
      <c r="E45" s="36"/>
      <c r="F45" s="44"/>
      <c r="G45" s="36"/>
      <c r="H45" s="44"/>
      <c r="I45" s="36"/>
      <c r="J45" s="44"/>
      <c r="K45" s="36"/>
      <c r="L45" s="39"/>
      <c r="M45" s="39"/>
      <c r="N45" s="503"/>
      <c r="O45" s="504"/>
      <c r="P45" s="504"/>
      <c r="Q45" s="505"/>
      <c r="R45" s="503"/>
      <c r="S45" s="504"/>
      <c r="T45" s="504"/>
      <c r="U45" s="504"/>
      <c r="V45" s="503"/>
      <c r="W45" s="504"/>
      <c r="X45" s="504"/>
      <c r="Y45" s="504"/>
      <c r="Z45" s="509">
        <f t="shared" si="5"/>
        <v>0</v>
      </c>
      <c r="AA45" s="509"/>
      <c r="AB45" s="509"/>
      <c r="AC45" s="509"/>
      <c r="AD45" s="503"/>
      <c r="AE45" s="504"/>
      <c r="AF45" s="504"/>
      <c r="AG45" s="504"/>
      <c r="AH45" s="509">
        <f t="shared" si="6"/>
        <v>0</v>
      </c>
      <c r="AI45" s="509"/>
      <c r="AJ45" s="509"/>
      <c r="AK45" s="510"/>
    </row>
    <row r="46" spans="1:37" ht="24" customHeight="1">
      <c r="A46" s="545"/>
      <c r="B46" s="108">
        <v>4</v>
      </c>
      <c r="C46" s="123" t="s">
        <v>146</v>
      </c>
      <c r="D46" s="36"/>
      <c r="E46" s="36"/>
      <c r="F46" s="44"/>
      <c r="G46" s="36"/>
      <c r="H46" s="44"/>
      <c r="I46" s="36"/>
      <c r="J46" s="44"/>
      <c r="K46" s="36"/>
      <c r="L46" s="39"/>
      <c r="M46" s="39"/>
      <c r="N46" s="503"/>
      <c r="O46" s="504"/>
      <c r="P46" s="504"/>
      <c r="Q46" s="505"/>
      <c r="R46" s="503"/>
      <c r="S46" s="504"/>
      <c r="T46" s="504"/>
      <c r="U46" s="504"/>
      <c r="V46" s="503"/>
      <c r="W46" s="504"/>
      <c r="X46" s="504"/>
      <c r="Y46" s="504"/>
      <c r="Z46" s="509">
        <f t="shared" si="5"/>
        <v>0</v>
      </c>
      <c r="AA46" s="509"/>
      <c r="AB46" s="509"/>
      <c r="AC46" s="509"/>
      <c r="AD46" s="503"/>
      <c r="AE46" s="504"/>
      <c r="AF46" s="504"/>
      <c r="AG46" s="504"/>
      <c r="AH46" s="509">
        <f t="shared" si="6"/>
        <v>0</v>
      </c>
      <c r="AI46" s="509"/>
      <c r="AJ46" s="509"/>
      <c r="AK46" s="510"/>
    </row>
    <row r="47" spans="1:37" ht="24" customHeight="1">
      <c r="A47" s="545"/>
      <c r="B47" s="108">
        <v>5</v>
      </c>
      <c r="C47" s="122" t="s">
        <v>2</v>
      </c>
      <c r="D47" s="36"/>
      <c r="E47" s="36"/>
      <c r="F47" s="44"/>
      <c r="G47" s="36"/>
      <c r="H47" s="44"/>
      <c r="I47" s="36"/>
      <c r="J47" s="44"/>
      <c r="K47" s="36"/>
      <c r="L47" s="39"/>
      <c r="M47" s="39"/>
      <c r="N47" s="503"/>
      <c r="O47" s="504"/>
      <c r="P47" s="504"/>
      <c r="Q47" s="505"/>
      <c r="R47" s="503"/>
      <c r="S47" s="504"/>
      <c r="T47" s="504"/>
      <c r="U47" s="504"/>
      <c r="V47" s="503"/>
      <c r="W47" s="504"/>
      <c r="X47" s="504"/>
      <c r="Y47" s="504"/>
      <c r="Z47" s="509">
        <f t="shared" si="5"/>
        <v>0</v>
      </c>
      <c r="AA47" s="509"/>
      <c r="AB47" s="509"/>
      <c r="AC47" s="509"/>
      <c r="AD47" s="503"/>
      <c r="AE47" s="504"/>
      <c r="AF47" s="504"/>
      <c r="AG47" s="504"/>
      <c r="AH47" s="509">
        <f t="shared" si="6"/>
        <v>0</v>
      </c>
      <c r="AI47" s="509"/>
      <c r="AJ47" s="509"/>
      <c r="AK47" s="510"/>
    </row>
    <row r="48" spans="1:37" ht="24" customHeight="1">
      <c r="A48" s="545"/>
      <c r="B48" s="108">
        <v>6</v>
      </c>
      <c r="C48" s="122" t="s">
        <v>3</v>
      </c>
      <c r="D48" s="36"/>
      <c r="E48" s="36"/>
      <c r="F48" s="44"/>
      <c r="G48" s="36"/>
      <c r="H48" s="44"/>
      <c r="I48" s="36"/>
      <c r="J48" s="44"/>
      <c r="K48" s="36"/>
      <c r="L48" s="39"/>
      <c r="M48" s="39"/>
      <c r="N48" s="503"/>
      <c r="O48" s="504"/>
      <c r="P48" s="504"/>
      <c r="Q48" s="505"/>
      <c r="R48" s="503"/>
      <c r="S48" s="504"/>
      <c r="T48" s="504"/>
      <c r="U48" s="504"/>
      <c r="V48" s="503"/>
      <c r="W48" s="504"/>
      <c r="X48" s="504"/>
      <c r="Y48" s="504"/>
      <c r="Z48" s="509">
        <f t="shared" si="5"/>
        <v>0</v>
      </c>
      <c r="AA48" s="509"/>
      <c r="AB48" s="509"/>
      <c r="AC48" s="509"/>
      <c r="AD48" s="503"/>
      <c r="AE48" s="504"/>
      <c r="AF48" s="504"/>
      <c r="AG48" s="504"/>
      <c r="AH48" s="509">
        <f t="shared" si="6"/>
        <v>0</v>
      </c>
      <c r="AI48" s="509"/>
      <c r="AJ48" s="509"/>
      <c r="AK48" s="510"/>
    </row>
    <row r="49" spans="1:37" ht="24" customHeight="1">
      <c r="A49" s="545"/>
      <c r="B49" s="108">
        <v>7</v>
      </c>
      <c r="C49" s="122" t="s">
        <v>9</v>
      </c>
      <c r="D49" s="36"/>
      <c r="E49" s="36"/>
      <c r="F49" s="44"/>
      <c r="G49" s="36"/>
      <c r="H49" s="44"/>
      <c r="I49" s="36"/>
      <c r="J49" s="44"/>
      <c r="K49" s="36"/>
      <c r="L49" s="39"/>
      <c r="M49" s="39"/>
      <c r="N49" s="503"/>
      <c r="O49" s="504"/>
      <c r="P49" s="504"/>
      <c r="Q49" s="505"/>
      <c r="R49" s="503"/>
      <c r="S49" s="504"/>
      <c r="T49" s="504"/>
      <c r="U49" s="504"/>
      <c r="V49" s="503"/>
      <c r="W49" s="504"/>
      <c r="X49" s="504"/>
      <c r="Y49" s="504"/>
      <c r="Z49" s="509">
        <f t="shared" si="5"/>
        <v>0</v>
      </c>
      <c r="AA49" s="509"/>
      <c r="AB49" s="509"/>
      <c r="AC49" s="509"/>
      <c r="AD49" s="503"/>
      <c r="AE49" s="504"/>
      <c r="AF49" s="504"/>
      <c r="AG49" s="504"/>
      <c r="AH49" s="509">
        <f t="shared" si="6"/>
        <v>0</v>
      </c>
      <c r="AI49" s="509"/>
      <c r="AJ49" s="509"/>
      <c r="AK49" s="510"/>
    </row>
    <row r="50" spans="1:37" ht="24" customHeight="1">
      <c r="A50" s="545"/>
      <c r="B50" s="108">
        <v>8</v>
      </c>
      <c r="C50" s="122" t="s">
        <v>10</v>
      </c>
      <c r="D50" s="36"/>
      <c r="E50" s="36"/>
      <c r="F50" s="44"/>
      <c r="G50" s="36"/>
      <c r="H50" s="44"/>
      <c r="I50" s="36"/>
      <c r="J50" s="44"/>
      <c r="K50" s="36"/>
      <c r="L50" s="39"/>
      <c r="M50" s="39"/>
      <c r="N50" s="503"/>
      <c r="O50" s="504"/>
      <c r="P50" s="504"/>
      <c r="Q50" s="505"/>
      <c r="R50" s="503"/>
      <c r="S50" s="504"/>
      <c r="T50" s="504"/>
      <c r="U50" s="504"/>
      <c r="V50" s="503"/>
      <c r="W50" s="504"/>
      <c r="X50" s="504"/>
      <c r="Y50" s="504"/>
      <c r="Z50" s="509">
        <f t="shared" si="5"/>
        <v>0</v>
      </c>
      <c r="AA50" s="509"/>
      <c r="AB50" s="509"/>
      <c r="AC50" s="509"/>
      <c r="AD50" s="503"/>
      <c r="AE50" s="504"/>
      <c r="AF50" s="504"/>
      <c r="AG50" s="504"/>
      <c r="AH50" s="509">
        <f t="shared" si="6"/>
        <v>0</v>
      </c>
      <c r="AI50" s="509"/>
      <c r="AJ50" s="509"/>
      <c r="AK50" s="510"/>
    </row>
    <row r="51" spans="1:42" ht="24" customHeight="1">
      <c r="A51" s="545"/>
      <c r="B51" s="108">
        <v>9</v>
      </c>
      <c r="C51" s="122" t="s">
        <v>4</v>
      </c>
      <c r="D51" s="36"/>
      <c r="E51" s="36"/>
      <c r="F51" s="44"/>
      <c r="G51" s="36"/>
      <c r="H51" s="44"/>
      <c r="I51" s="36"/>
      <c r="J51" s="44"/>
      <c r="K51" s="36"/>
      <c r="L51" s="110"/>
      <c r="M51" s="110"/>
      <c r="N51" s="324"/>
      <c r="O51" s="325"/>
      <c r="P51" s="325"/>
      <c r="Q51" s="492"/>
      <c r="R51" s="324"/>
      <c r="S51" s="325"/>
      <c r="T51" s="325"/>
      <c r="U51" s="492"/>
      <c r="V51" s="324"/>
      <c r="W51" s="325"/>
      <c r="X51" s="325"/>
      <c r="Y51" s="492"/>
      <c r="Z51" s="509">
        <f t="shared" si="5"/>
        <v>0</v>
      </c>
      <c r="AA51" s="509"/>
      <c r="AB51" s="509"/>
      <c r="AC51" s="509"/>
      <c r="AD51" s="324"/>
      <c r="AE51" s="325"/>
      <c r="AF51" s="325"/>
      <c r="AG51" s="492"/>
      <c r="AH51" s="509">
        <f t="shared" si="6"/>
        <v>0</v>
      </c>
      <c r="AI51" s="509"/>
      <c r="AJ51" s="509"/>
      <c r="AK51" s="510"/>
      <c r="AP51" s="111"/>
    </row>
    <row r="52" spans="1:42" ht="24" customHeight="1">
      <c r="A52" s="546"/>
      <c r="B52" s="413" t="s">
        <v>97</v>
      </c>
      <c r="C52" s="434"/>
      <c r="D52" s="202">
        <f aca="true" t="shared" si="7" ref="D52:M52">SUM(D43:D51)</f>
        <v>0</v>
      </c>
      <c r="E52" s="202">
        <f t="shared" si="7"/>
        <v>0</v>
      </c>
      <c r="F52" s="202">
        <f t="shared" si="7"/>
        <v>0</v>
      </c>
      <c r="G52" s="202">
        <f t="shared" si="7"/>
        <v>0</v>
      </c>
      <c r="H52" s="202">
        <f t="shared" si="7"/>
        <v>0</v>
      </c>
      <c r="I52" s="202">
        <f t="shared" si="7"/>
        <v>0</v>
      </c>
      <c r="J52" s="202">
        <f t="shared" si="7"/>
        <v>0</v>
      </c>
      <c r="K52" s="202">
        <f t="shared" si="7"/>
        <v>0</v>
      </c>
      <c r="L52" s="203">
        <f t="shared" si="7"/>
        <v>0</v>
      </c>
      <c r="M52" s="203">
        <f t="shared" si="7"/>
        <v>0</v>
      </c>
      <c r="N52" s="519">
        <f>SUM(N43:Q51)</f>
        <v>0</v>
      </c>
      <c r="O52" s="520"/>
      <c r="P52" s="520"/>
      <c r="Q52" s="521"/>
      <c r="R52" s="519">
        <f>SUM(R43:U51)</f>
        <v>0</v>
      </c>
      <c r="S52" s="520"/>
      <c r="T52" s="520"/>
      <c r="U52" s="521"/>
      <c r="V52" s="519">
        <f>SUM(V43:Y51)</f>
        <v>0</v>
      </c>
      <c r="W52" s="520"/>
      <c r="X52" s="520"/>
      <c r="Y52" s="521"/>
      <c r="Z52" s="522">
        <f>SUM(Z43:AC51)</f>
        <v>0</v>
      </c>
      <c r="AA52" s="523"/>
      <c r="AB52" s="523"/>
      <c r="AC52" s="526"/>
      <c r="AD52" s="519">
        <f>SUM(AD43:AG51)</f>
        <v>0</v>
      </c>
      <c r="AE52" s="520"/>
      <c r="AF52" s="520"/>
      <c r="AG52" s="521"/>
      <c r="AH52" s="522">
        <f>SUM(AH43:AK51)</f>
        <v>0</v>
      </c>
      <c r="AI52" s="523"/>
      <c r="AJ52" s="523"/>
      <c r="AK52" s="524"/>
      <c r="AP52" s="111"/>
    </row>
    <row r="53" spans="1:41" ht="24" customHeight="1">
      <c r="A53" s="537" t="s">
        <v>147</v>
      </c>
      <c r="B53" s="413"/>
      <c r="C53" s="434"/>
      <c r="D53" s="112">
        <f aca="true" t="shared" si="8" ref="D53:N53">SUM(D42,D52)</f>
        <v>0</v>
      </c>
      <c r="E53" s="112">
        <f t="shared" si="8"/>
        <v>0</v>
      </c>
      <c r="F53" s="112">
        <f t="shared" si="8"/>
        <v>0</v>
      </c>
      <c r="G53" s="112">
        <f t="shared" si="8"/>
        <v>0</v>
      </c>
      <c r="H53" s="112">
        <f t="shared" si="8"/>
        <v>0</v>
      </c>
      <c r="I53" s="112">
        <f t="shared" si="8"/>
        <v>0</v>
      </c>
      <c r="J53" s="112">
        <f t="shared" si="8"/>
        <v>0</v>
      </c>
      <c r="K53" s="112">
        <f t="shared" si="8"/>
        <v>0</v>
      </c>
      <c r="L53" s="113">
        <f t="shared" si="8"/>
        <v>0</v>
      </c>
      <c r="M53" s="113">
        <f t="shared" si="8"/>
        <v>0</v>
      </c>
      <c r="N53" s="489">
        <f t="shared" si="8"/>
        <v>0</v>
      </c>
      <c r="O53" s="490"/>
      <c r="P53" s="490"/>
      <c r="Q53" s="491"/>
      <c r="R53" s="489">
        <f>SUM(R42,R52)</f>
        <v>0</v>
      </c>
      <c r="S53" s="490"/>
      <c r="T53" s="490"/>
      <c r="U53" s="491"/>
      <c r="V53" s="489">
        <f>SUM(V42,V52)</f>
        <v>0</v>
      </c>
      <c r="W53" s="490"/>
      <c r="X53" s="490"/>
      <c r="Y53" s="491"/>
      <c r="Z53" s="489">
        <f>SUM(Z42,Z52)</f>
        <v>0</v>
      </c>
      <c r="AA53" s="490"/>
      <c r="AB53" s="490"/>
      <c r="AC53" s="491"/>
      <c r="AD53" s="489">
        <f>SUM(AD42,AD52)</f>
        <v>0</v>
      </c>
      <c r="AE53" s="490"/>
      <c r="AF53" s="490"/>
      <c r="AG53" s="491"/>
      <c r="AH53" s="525">
        <f>SUM(AH42,AH52)</f>
        <v>0</v>
      </c>
      <c r="AI53" s="525"/>
      <c r="AJ53" s="525"/>
      <c r="AK53" s="525"/>
      <c r="AL53" s="187">
        <f>IF(Z53=0,"",IF(Z5="","別紙1を作成してください",IF(Z53=Z5,"","NG")))</f>
      </c>
      <c r="AM53" s="107"/>
      <c r="AN53" s="115"/>
      <c r="AO53" s="111"/>
    </row>
    <row r="54" spans="2:8" ht="22.5" customHeight="1">
      <c r="B54" s="204"/>
      <c r="C54" s="116"/>
      <c r="D54" s="102"/>
      <c r="E54" s="102"/>
      <c r="F54" s="117"/>
      <c r="G54" s="117"/>
      <c r="H54" s="117"/>
    </row>
    <row r="55" spans="28:35" ht="22.5" customHeight="1">
      <c r="AB55" s="549"/>
      <c r="AC55" s="549"/>
      <c r="AD55" s="549"/>
      <c r="AE55" s="549"/>
      <c r="AF55" s="549"/>
      <c r="AG55" s="549"/>
      <c r="AH55" s="549"/>
      <c r="AI55" s="549"/>
    </row>
    <row r="56" spans="6:37" ht="17.25" customHeight="1">
      <c r="F56" s="97"/>
      <c r="G56" s="97"/>
      <c r="H56" s="97"/>
      <c r="I56" s="97"/>
      <c r="AB56" s="548"/>
      <c r="AC56" s="548"/>
      <c r="AD56" s="548"/>
      <c r="AE56" s="548"/>
      <c r="AF56" s="550"/>
      <c r="AG56" s="550"/>
      <c r="AH56" s="550"/>
      <c r="AI56" s="550"/>
      <c r="AJ56" s="550"/>
      <c r="AK56" s="550"/>
    </row>
  </sheetData>
  <sheetProtection selectLockedCells="1"/>
  <mergeCells count="272">
    <mergeCell ref="N15:Q15"/>
    <mergeCell ref="V16:Y16"/>
    <mergeCell ref="Z6:AG6"/>
    <mergeCell ref="Z7:AG7"/>
    <mergeCell ref="R12:U12"/>
    <mergeCell ref="R13:U13"/>
    <mergeCell ref="R14:U14"/>
    <mergeCell ref="V12:Y12"/>
    <mergeCell ref="Z16:AC16"/>
    <mergeCell ref="V15:Y15"/>
    <mergeCell ref="AH14:AK14"/>
    <mergeCell ref="V13:Y13"/>
    <mergeCell ref="V14:Y14"/>
    <mergeCell ref="F1:H1"/>
    <mergeCell ref="Z11:AC11"/>
    <mergeCell ref="Z13:AC13"/>
    <mergeCell ref="N12:Q12"/>
    <mergeCell ref="I4:L5"/>
    <mergeCell ref="T6:Y6"/>
    <mergeCell ref="N7:Y7"/>
    <mergeCell ref="A1:D2"/>
    <mergeCell ref="A12:A14"/>
    <mergeCell ref="N18:Q18"/>
    <mergeCell ref="B12:B14"/>
    <mergeCell ref="N14:Q14"/>
    <mergeCell ref="F9:H9"/>
    <mergeCell ref="B15:C15"/>
    <mergeCell ref="B16:C16"/>
    <mergeCell ref="N13:Q13"/>
    <mergeCell ref="N16:Q16"/>
    <mergeCell ref="Z19:AC19"/>
    <mergeCell ref="S24:Y24"/>
    <mergeCell ref="Z24:AC24"/>
    <mergeCell ref="R18:U18"/>
    <mergeCell ref="B42:C42"/>
    <mergeCell ref="R42:U42"/>
    <mergeCell ref="V42:Y42"/>
    <mergeCell ref="Z42:AC42"/>
    <mergeCell ref="A21:C21"/>
    <mergeCell ref="R34:U34"/>
    <mergeCell ref="Z17:AC17"/>
    <mergeCell ref="R37:U37"/>
    <mergeCell ref="Z35:AC35"/>
    <mergeCell ref="Z32:AC32"/>
    <mergeCell ref="V34:Y34"/>
    <mergeCell ref="Z34:AC34"/>
    <mergeCell ref="Z36:AC36"/>
    <mergeCell ref="Z33:AC33"/>
    <mergeCell ref="R17:U17"/>
    <mergeCell ref="R35:U35"/>
    <mergeCell ref="R53:U53"/>
    <mergeCell ref="R41:U41"/>
    <mergeCell ref="R39:U39"/>
    <mergeCell ref="R43:U43"/>
    <mergeCell ref="R45:U45"/>
    <mergeCell ref="R47:U47"/>
    <mergeCell ref="R49:U49"/>
    <mergeCell ref="R51:U51"/>
    <mergeCell ref="R52:U52"/>
    <mergeCell ref="AD33:AG33"/>
    <mergeCell ref="AD34:AG34"/>
    <mergeCell ref="AD35:AG35"/>
    <mergeCell ref="Z44:AC44"/>
    <mergeCell ref="Z39:AC39"/>
    <mergeCell ref="Z40:AC40"/>
    <mergeCell ref="Z38:AC38"/>
    <mergeCell ref="AD39:AG39"/>
    <mergeCell ref="AD40:AG40"/>
    <mergeCell ref="AH36:AK36"/>
    <mergeCell ref="AH37:AK37"/>
    <mergeCell ref="R40:U40"/>
    <mergeCell ref="R44:U44"/>
    <mergeCell ref="V39:Y39"/>
    <mergeCell ref="V40:Y40"/>
    <mergeCell ref="V41:Y41"/>
    <mergeCell ref="AH40:AK40"/>
    <mergeCell ref="V44:Y44"/>
    <mergeCell ref="AH43:AK43"/>
    <mergeCell ref="Z18:AC18"/>
    <mergeCell ref="AH33:AK33"/>
    <mergeCell ref="V53:Y53"/>
    <mergeCell ref="Z53:AC53"/>
    <mergeCell ref="V36:Y36"/>
    <mergeCell ref="V33:Y33"/>
    <mergeCell ref="Z37:AC37"/>
    <mergeCell ref="Z41:AC41"/>
    <mergeCell ref="AD41:AG41"/>
    <mergeCell ref="V38:Y38"/>
    <mergeCell ref="R33:U33"/>
    <mergeCell ref="AH32:AK32"/>
    <mergeCell ref="AH18:AK18"/>
    <mergeCell ref="AD19:AG19"/>
    <mergeCell ref="AH19:AK19"/>
    <mergeCell ref="AD18:AG18"/>
    <mergeCell ref="Z31:AK31"/>
    <mergeCell ref="Z20:AC20"/>
    <mergeCell ref="AD32:AG32"/>
    <mergeCell ref="AD24:AI24"/>
    <mergeCell ref="AH13:AK13"/>
    <mergeCell ref="AD13:AG13"/>
    <mergeCell ref="AD12:AG12"/>
    <mergeCell ref="AH15:AK15"/>
    <mergeCell ref="R38:U38"/>
    <mergeCell ref="V35:Y35"/>
    <mergeCell ref="V37:Y37"/>
    <mergeCell ref="V31:Y32"/>
    <mergeCell ref="R36:U36"/>
    <mergeCell ref="R31:U32"/>
    <mergeCell ref="AD14:AG14"/>
    <mergeCell ref="Z12:AC12"/>
    <mergeCell ref="AD15:AG15"/>
    <mergeCell ref="Z15:AC15"/>
    <mergeCell ref="AH38:AK38"/>
    <mergeCell ref="AF9:AK9"/>
    <mergeCell ref="AF30:AK30"/>
    <mergeCell ref="AH12:AK12"/>
    <mergeCell ref="AH17:AK17"/>
    <mergeCell ref="AH16:AK16"/>
    <mergeCell ref="AD17:AG17"/>
    <mergeCell ref="AD16:AG16"/>
    <mergeCell ref="Z14:AC14"/>
    <mergeCell ref="AB56:AE56"/>
    <mergeCell ref="AB55:AI55"/>
    <mergeCell ref="AF56:AK56"/>
    <mergeCell ref="AD36:AG36"/>
    <mergeCell ref="Z43:AC43"/>
    <mergeCell ref="AD37:AG37"/>
    <mergeCell ref="AD38:AG38"/>
    <mergeCell ref="A53:C53"/>
    <mergeCell ref="A19:C19"/>
    <mergeCell ref="F30:H30"/>
    <mergeCell ref="B17:C17"/>
    <mergeCell ref="B18:C18"/>
    <mergeCell ref="A33:A42"/>
    <mergeCell ref="A43:A52"/>
    <mergeCell ref="B52:C52"/>
    <mergeCell ref="A31:C32"/>
    <mergeCell ref="D31:D32"/>
    <mergeCell ref="AJ4:AK4"/>
    <mergeCell ref="AH4:AI4"/>
    <mergeCell ref="N1:S1"/>
    <mergeCell ref="N2:S2"/>
    <mergeCell ref="N4:S4"/>
    <mergeCell ref="N5:S6"/>
    <mergeCell ref="N3:S3"/>
    <mergeCell ref="T1:AK1"/>
    <mergeCell ref="T2:AK2"/>
    <mergeCell ref="Z5:AG5"/>
    <mergeCell ref="T4:W4"/>
    <mergeCell ref="AD4:AG4"/>
    <mergeCell ref="Z4:AA4"/>
    <mergeCell ref="AB4:AC4"/>
    <mergeCell ref="X4:Y4"/>
    <mergeCell ref="T5:Y5"/>
    <mergeCell ref="T3:AK3"/>
    <mergeCell ref="V43:Y43"/>
    <mergeCell ref="V45:Y45"/>
    <mergeCell ref="Z45:AC45"/>
    <mergeCell ref="AD42:AG42"/>
    <mergeCell ref="AD43:AG43"/>
    <mergeCell ref="AD44:AG44"/>
    <mergeCell ref="AD45:AG45"/>
    <mergeCell ref="AH34:AK34"/>
    <mergeCell ref="AH35:AK35"/>
    <mergeCell ref="Z51:AC51"/>
    <mergeCell ref="Z48:AC48"/>
    <mergeCell ref="V49:Y49"/>
    <mergeCell ref="Z49:AC49"/>
    <mergeCell ref="R46:U46"/>
    <mergeCell ref="V46:Y46"/>
    <mergeCell ref="Z46:AC46"/>
    <mergeCell ref="V47:Y47"/>
    <mergeCell ref="Z47:AC47"/>
    <mergeCell ref="V52:Y52"/>
    <mergeCell ref="Z52:AC52"/>
    <mergeCell ref="R48:U48"/>
    <mergeCell ref="V48:Y48"/>
    <mergeCell ref="N51:Q51"/>
    <mergeCell ref="N52:Q52"/>
    <mergeCell ref="R50:U50"/>
    <mergeCell ref="V50:Y50"/>
    <mergeCell ref="Z50:AC50"/>
    <mergeCell ref="V51:Y51"/>
    <mergeCell ref="AD50:AG50"/>
    <mergeCell ref="AD51:AG51"/>
    <mergeCell ref="AD52:AG52"/>
    <mergeCell ref="AH52:AK52"/>
    <mergeCell ref="AD53:AG53"/>
    <mergeCell ref="AD46:AG46"/>
    <mergeCell ref="AD47:AG47"/>
    <mergeCell ref="AD48:AG48"/>
    <mergeCell ref="AD49:AG49"/>
    <mergeCell ref="AH53:AK53"/>
    <mergeCell ref="V17:Y17"/>
    <mergeCell ref="V18:Y18"/>
    <mergeCell ref="V19:Y19"/>
    <mergeCell ref="AH47:AK47"/>
    <mergeCell ref="AH48:AK48"/>
    <mergeCell ref="AH49:AK49"/>
    <mergeCell ref="D21:AK21"/>
    <mergeCell ref="L26:Q26"/>
    <mergeCell ref="L27:Q27"/>
    <mergeCell ref="L28:Q28"/>
    <mergeCell ref="AH50:AK50"/>
    <mergeCell ref="AH44:AK44"/>
    <mergeCell ref="AH41:AK41"/>
    <mergeCell ref="N34:Q34"/>
    <mergeCell ref="J31:J32"/>
    <mergeCell ref="K31:K32"/>
    <mergeCell ref="M31:M32"/>
    <mergeCell ref="N31:Q32"/>
    <mergeCell ref="N33:Q33"/>
    <mergeCell ref="L31:L32"/>
    <mergeCell ref="AH51:AK51"/>
    <mergeCell ref="AH45:AK45"/>
    <mergeCell ref="AH42:AK42"/>
    <mergeCell ref="AH46:AK46"/>
    <mergeCell ref="AH39:AK39"/>
    <mergeCell ref="N35:Q35"/>
    <mergeCell ref="N47:Q47"/>
    <mergeCell ref="N48:Q48"/>
    <mergeCell ref="N45:Q45"/>
    <mergeCell ref="N46:Q46"/>
    <mergeCell ref="E31:E32"/>
    <mergeCell ref="F31:F32"/>
    <mergeCell ref="G31:G32"/>
    <mergeCell ref="N41:Q41"/>
    <mergeCell ref="N42:Q42"/>
    <mergeCell ref="N39:Q39"/>
    <mergeCell ref="N40:Q40"/>
    <mergeCell ref="N36:Q36"/>
    <mergeCell ref="N37:Q37"/>
    <mergeCell ref="N38:Q38"/>
    <mergeCell ref="N43:Q43"/>
    <mergeCell ref="N44:Q44"/>
    <mergeCell ref="N53:Q53"/>
    <mergeCell ref="N49:Q49"/>
    <mergeCell ref="N50:Q50"/>
    <mergeCell ref="A10:C11"/>
    <mergeCell ref="D10:D11"/>
    <mergeCell ref="E10:E11"/>
    <mergeCell ref="F10:F11"/>
    <mergeCell ref="G10:G11"/>
    <mergeCell ref="H10:H11"/>
    <mergeCell ref="I10:I11"/>
    <mergeCell ref="Z10:AK10"/>
    <mergeCell ref="AH11:AK11"/>
    <mergeCell ref="AD11:AG11"/>
    <mergeCell ref="J10:J11"/>
    <mergeCell ref="K10:K11"/>
    <mergeCell ref="L10:L11"/>
    <mergeCell ref="M10:M11"/>
    <mergeCell ref="F28:H28"/>
    <mergeCell ref="N10:Q11"/>
    <mergeCell ref="R10:U11"/>
    <mergeCell ref="V10:Y11"/>
    <mergeCell ref="R19:U19"/>
    <mergeCell ref="N17:Q17"/>
    <mergeCell ref="N19:Q19"/>
    <mergeCell ref="R15:U15"/>
    <mergeCell ref="R16:U16"/>
    <mergeCell ref="R20:Y20"/>
    <mergeCell ref="I28:K28"/>
    <mergeCell ref="H31:H32"/>
    <mergeCell ref="I31:I32"/>
    <mergeCell ref="C26:E26"/>
    <mergeCell ref="F26:H26"/>
    <mergeCell ref="I26:K26"/>
    <mergeCell ref="C27:E27"/>
    <mergeCell ref="F27:H27"/>
    <mergeCell ref="I27:K27"/>
    <mergeCell ref="C28:E28"/>
  </mergeCells>
  <conditionalFormatting sqref="AM53:AO53 AP41:AP42 AP51:AP52 AM19:AO20 AM26:AO29 AL21:AM25 AK22:AK25">
    <cfRule type="cellIs" priority="11" dxfId="52" operator="equal" stopIfTrue="1">
      <formula>"OK"</formula>
    </cfRule>
    <cfRule type="cellIs" priority="12" dxfId="53" operator="equal" stopIfTrue="1">
      <formula>"NG"</formula>
    </cfRule>
  </conditionalFormatting>
  <conditionalFormatting sqref="AL15:AL18">
    <cfRule type="cellIs" priority="15" dxfId="52" operator="equal" stopIfTrue="1">
      <formula>"OK"</formula>
    </cfRule>
    <cfRule type="cellIs" priority="16" dxfId="53" operator="equal" stopIfTrue="1">
      <formula>"NG"</formula>
    </cfRule>
    <cfRule type="cellIs" priority="17" dxfId="53" operator="equal" stopIfTrue="1">
      <formula>"総助成対象経費欄[セルX19]を記入してください"</formula>
    </cfRule>
  </conditionalFormatting>
  <conditionalFormatting sqref="AP12">
    <cfRule type="cellIs" priority="18" dxfId="54" operator="equal" stopIfTrue="1">
      <formula>"OK"</formula>
    </cfRule>
    <cfRule type="cellIs" priority="19" dxfId="53" operator="equal" stopIfTrue="1">
      <formula>"NG 金額確認！！"</formula>
    </cfRule>
  </conditionalFormatting>
  <conditionalFormatting sqref="AL20 AL26:AL29 AJ22:AJ25">
    <cfRule type="cellIs" priority="20" dxfId="52" operator="equal" stopIfTrue="1">
      <formula>"OK"</formula>
    </cfRule>
    <cfRule type="cellIs" priority="21" dxfId="53" operator="equal" stopIfTrue="1">
      <formula>"NG"</formula>
    </cfRule>
    <cfRule type="cellIs" priority="22" dxfId="55" operator="equal" stopIfTrue="1">
      <formula>"助成金交付決定額欄[セルx20]を記入してください"</formula>
    </cfRule>
  </conditionalFormatting>
  <conditionalFormatting sqref="AL13">
    <cfRule type="cellIs" priority="9" dxfId="53" operator="equal" stopIfTrue="1">
      <formula>"別紙1を作成してください"</formula>
    </cfRule>
    <cfRule type="cellIs" priority="10" dxfId="55" operator="equal" stopIfTrue="1">
      <formula>"NG"</formula>
    </cfRule>
  </conditionalFormatting>
  <conditionalFormatting sqref="AL14">
    <cfRule type="cellIs" priority="7" dxfId="53" operator="equal" stopIfTrue="1">
      <formula>"別紙1を作成してください"</formula>
    </cfRule>
    <cfRule type="cellIs" priority="8" dxfId="55" operator="equal" stopIfTrue="1">
      <formula>"NG"</formula>
    </cfRule>
  </conditionalFormatting>
  <conditionalFormatting sqref="AL19">
    <cfRule type="cellIs" priority="5" dxfId="52" operator="equal" stopIfTrue="1">
      <formula>"OK"</formula>
    </cfRule>
    <cfRule type="cellIs" priority="6" dxfId="53" operator="equal" stopIfTrue="1">
      <formula>"NG"</formula>
    </cfRule>
  </conditionalFormatting>
  <conditionalFormatting sqref="AL42">
    <cfRule type="cellIs" priority="3" dxfId="55" operator="equal" stopIfTrue="1">
      <formula>"別紙1を作成してください"</formula>
    </cfRule>
    <cfRule type="cellIs" priority="4" dxfId="55" operator="equal" stopIfTrue="1">
      <formula>"NG"</formula>
    </cfRule>
  </conditionalFormatting>
  <conditionalFormatting sqref="AL53">
    <cfRule type="cellIs" priority="1" dxfId="55" operator="equal" stopIfTrue="1">
      <formula>"別紙1を作成してください"</formula>
    </cfRule>
    <cfRule type="cellIs" priority="2" dxfId="55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98" r:id="rId4"/>
  <rowBreaks count="2" manualBreakCount="2">
    <brk id="29" max="255" man="1"/>
    <brk id="53" max="46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W56"/>
  <sheetViews>
    <sheetView showZeros="0" view="pageBreakPreview" zoomScaleSheetLayoutView="100" zoomScalePageLayoutView="0" workbookViewId="0" topLeftCell="A1">
      <selection activeCell="AL17" sqref="AL17"/>
    </sheetView>
  </sheetViews>
  <sheetFormatPr defaultColWidth="2.25390625" defaultRowHeight="17.25" customHeight="1"/>
  <cols>
    <col min="1" max="1" width="3.00390625" style="98" customWidth="1"/>
    <col min="2" max="2" width="3.00390625" style="97" customWidth="1"/>
    <col min="3" max="3" width="9.75390625" style="98" customWidth="1"/>
    <col min="4" max="13" width="8.00390625" style="98" customWidth="1"/>
    <col min="14" max="37" width="2.00390625" style="98" customWidth="1"/>
    <col min="38" max="38" width="25.00390625" style="100" customWidth="1"/>
    <col min="39" max="39" width="10.50390625" style="101" bestFit="1" customWidth="1"/>
    <col min="40" max="41" width="16.125" style="100" bestFit="1" customWidth="1"/>
    <col min="42" max="42" width="39.75390625" style="98" customWidth="1"/>
    <col min="43" max="43" width="37.50390625" style="98" bestFit="1" customWidth="1"/>
    <col min="44" max="16384" width="2.25390625" style="98" customWidth="1"/>
  </cols>
  <sheetData>
    <row r="1" spans="1:37" ht="11.25" customHeight="1">
      <c r="A1" s="563" t="s">
        <v>197</v>
      </c>
      <c r="B1" s="563"/>
      <c r="C1" s="563"/>
      <c r="D1" s="563"/>
      <c r="E1" s="179"/>
      <c r="F1" s="576"/>
      <c r="G1" s="576"/>
      <c r="H1" s="576"/>
      <c r="I1" s="102"/>
      <c r="J1" s="394" t="s">
        <v>163</v>
      </c>
      <c r="K1" s="394"/>
      <c r="N1" s="375" t="s">
        <v>79</v>
      </c>
      <c r="O1" s="376"/>
      <c r="P1" s="376"/>
      <c r="Q1" s="376"/>
      <c r="R1" s="376"/>
      <c r="S1" s="377"/>
      <c r="T1" s="532" t="str">
        <f>'別紙1 (記入例)'!O14</f>
        <v>福島○○○○○クラブ</v>
      </c>
      <c r="U1" s="533"/>
      <c r="V1" s="533"/>
      <c r="W1" s="533"/>
      <c r="X1" s="533"/>
      <c r="Y1" s="533"/>
      <c r="Z1" s="533"/>
      <c r="AA1" s="533"/>
      <c r="AB1" s="533"/>
      <c r="AC1" s="533"/>
      <c r="AD1" s="533"/>
      <c r="AE1" s="533"/>
      <c r="AF1" s="533"/>
      <c r="AG1" s="533"/>
      <c r="AH1" s="533"/>
      <c r="AI1" s="533"/>
      <c r="AJ1" s="533"/>
      <c r="AK1" s="534"/>
    </row>
    <row r="2" spans="1:37" ht="11.25" customHeight="1">
      <c r="A2" s="563"/>
      <c r="B2" s="563"/>
      <c r="C2" s="563"/>
      <c r="D2" s="563"/>
      <c r="E2" s="102"/>
      <c r="F2" s="102"/>
      <c r="G2" s="102"/>
      <c r="H2" s="102"/>
      <c r="I2" s="102"/>
      <c r="J2" s="394"/>
      <c r="K2" s="394"/>
      <c r="N2" s="375" t="s">
        <v>43</v>
      </c>
      <c r="O2" s="376"/>
      <c r="P2" s="376"/>
      <c r="Q2" s="376"/>
      <c r="R2" s="376"/>
      <c r="S2" s="377"/>
      <c r="T2" s="327" t="str">
        <f>'別紙1 (記入例)'!O15</f>
        <v>子どものスポーツ環境に関する事業(通年開催事業）</v>
      </c>
      <c r="U2" s="328"/>
      <c r="V2" s="328"/>
      <c r="W2" s="328"/>
      <c r="X2" s="328"/>
      <c r="Y2" s="328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41"/>
    </row>
    <row r="3" spans="1:37" ht="11.25" customHeight="1">
      <c r="A3" s="220"/>
      <c r="B3" s="220"/>
      <c r="C3" s="220"/>
      <c r="D3" s="220"/>
      <c r="E3" s="102"/>
      <c r="F3" s="102"/>
      <c r="G3" s="102"/>
      <c r="H3" s="102"/>
      <c r="I3" s="102"/>
      <c r="J3" s="102"/>
      <c r="N3" s="375" t="s">
        <v>156</v>
      </c>
      <c r="O3" s="376"/>
      <c r="P3" s="376"/>
      <c r="Q3" s="376"/>
      <c r="R3" s="376"/>
      <c r="S3" s="377"/>
      <c r="T3" s="327" t="str">
        <f>'別紙1 (記入例)'!O16</f>
        <v>親子でわくわくスポーツ体験教室</v>
      </c>
      <c r="U3" s="328"/>
      <c r="V3" s="328"/>
      <c r="W3" s="328"/>
      <c r="X3" s="328"/>
      <c r="Y3" s="328"/>
      <c r="Z3" s="328"/>
      <c r="AA3" s="328"/>
      <c r="AB3" s="328"/>
      <c r="AC3" s="328"/>
      <c r="AD3" s="328"/>
      <c r="AE3" s="328"/>
      <c r="AF3" s="328"/>
      <c r="AG3" s="328"/>
      <c r="AH3" s="328"/>
      <c r="AI3" s="328"/>
      <c r="AJ3" s="328"/>
      <c r="AK3" s="341"/>
    </row>
    <row r="4" spans="2:37" ht="11.25" customHeight="1">
      <c r="B4" s="98"/>
      <c r="C4" s="97"/>
      <c r="D4" s="97"/>
      <c r="E4" s="102"/>
      <c r="F4" s="102"/>
      <c r="G4" s="102"/>
      <c r="H4" s="102"/>
      <c r="I4" s="438" t="s">
        <v>103</v>
      </c>
      <c r="J4" s="438"/>
      <c r="K4" s="438"/>
      <c r="L4" s="438"/>
      <c r="M4" s="206"/>
      <c r="N4" s="375" t="s">
        <v>7</v>
      </c>
      <c r="O4" s="376"/>
      <c r="P4" s="376"/>
      <c r="Q4" s="376"/>
      <c r="R4" s="376"/>
      <c r="S4" s="377"/>
      <c r="T4" s="527" t="s">
        <v>207</v>
      </c>
      <c r="U4" s="528"/>
      <c r="V4" s="528"/>
      <c r="W4" s="528"/>
      <c r="X4" s="529" t="str">
        <f>'別紙1 (記入例)'!R17</f>
        <v>6月</v>
      </c>
      <c r="Y4" s="529"/>
      <c r="Z4" s="529" t="str">
        <f>'別紙1 (記入例)'!T17</f>
        <v>1日</v>
      </c>
      <c r="AA4" s="529"/>
      <c r="AB4" s="529" t="s">
        <v>135</v>
      </c>
      <c r="AC4" s="529"/>
      <c r="AD4" s="529" t="s">
        <v>208</v>
      </c>
      <c r="AE4" s="529"/>
      <c r="AF4" s="529"/>
      <c r="AG4" s="529"/>
      <c r="AH4" s="529" t="str">
        <f>'別紙1 (記入例)'!AA17</f>
        <v>10月</v>
      </c>
      <c r="AI4" s="529"/>
      <c r="AJ4" s="529" t="str">
        <f>'別紙1 (記入例)'!AC17</f>
        <v>31日</v>
      </c>
      <c r="AK4" s="531"/>
    </row>
    <row r="5" spans="2:37" ht="11.25" customHeight="1">
      <c r="B5" s="98"/>
      <c r="C5" s="97"/>
      <c r="D5" s="97"/>
      <c r="E5" s="102"/>
      <c r="F5" s="102"/>
      <c r="G5" s="102"/>
      <c r="H5" s="102"/>
      <c r="I5" s="438"/>
      <c r="J5" s="438"/>
      <c r="K5" s="438"/>
      <c r="L5" s="438"/>
      <c r="M5" s="206"/>
      <c r="N5" s="530" t="s">
        <v>102</v>
      </c>
      <c r="O5" s="530"/>
      <c r="P5" s="530"/>
      <c r="Q5" s="530"/>
      <c r="R5" s="530"/>
      <c r="S5" s="530"/>
      <c r="T5" s="530" t="s">
        <v>80</v>
      </c>
      <c r="U5" s="530"/>
      <c r="V5" s="530"/>
      <c r="W5" s="530"/>
      <c r="X5" s="530"/>
      <c r="Y5" s="530"/>
      <c r="Z5" s="535">
        <f>'別紙1 (記入例)'!E42</f>
        <v>386380</v>
      </c>
      <c r="AA5" s="536"/>
      <c r="AB5" s="536"/>
      <c r="AC5" s="536"/>
      <c r="AD5" s="536"/>
      <c r="AE5" s="536"/>
      <c r="AF5" s="536"/>
      <c r="AG5" s="536"/>
      <c r="AH5" s="271" t="s">
        <v>68</v>
      </c>
      <c r="AI5" s="271"/>
      <c r="AJ5" s="271"/>
      <c r="AK5" s="272"/>
    </row>
    <row r="6" spans="2:37" ht="11.25" customHeight="1">
      <c r="B6" s="98"/>
      <c r="C6" s="97"/>
      <c r="D6" s="97"/>
      <c r="E6" s="102"/>
      <c r="F6" s="102"/>
      <c r="G6" s="102"/>
      <c r="H6" s="102"/>
      <c r="I6" s="102"/>
      <c r="J6" s="102"/>
      <c r="N6" s="530"/>
      <c r="O6" s="530"/>
      <c r="P6" s="530"/>
      <c r="Q6" s="530"/>
      <c r="R6" s="530"/>
      <c r="S6" s="530"/>
      <c r="T6" s="582" t="s">
        <v>81</v>
      </c>
      <c r="U6" s="582"/>
      <c r="V6" s="582"/>
      <c r="W6" s="582"/>
      <c r="X6" s="582"/>
      <c r="Y6" s="582"/>
      <c r="Z6" s="535">
        <f>'別紙1 (記入例)'!H42</f>
        <v>381880</v>
      </c>
      <c r="AA6" s="536"/>
      <c r="AB6" s="536"/>
      <c r="AC6" s="536"/>
      <c r="AD6" s="536"/>
      <c r="AE6" s="536"/>
      <c r="AF6" s="536"/>
      <c r="AG6" s="536"/>
      <c r="AH6" s="271" t="s">
        <v>68</v>
      </c>
      <c r="AI6" s="271"/>
      <c r="AJ6" s="271"/>
      <c r="AK6" s="272"/>
    </row>
    <row r="7" spans="2:37" ht="11.25" customHeight="1">
      <c r="B7" s="103"/>
      <c r="C7" s="104"/>
      <c r="D7" s="105"/>
      <c r="E7" s="106"/>
      <c r="F7" s="102"/>
      <c r="G7" s="102"/>
      <c r="H7" s="102"/>
      <c r="I7" s="102"/>
      <c r="N7" s="582" t="s">
        <v>151</v>
      </c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35">
        <f>'別紙1 (記入例)'!E23</f>
        <v>305000</v>
      </c>
      <c r="AA7" s="536"/>
      <c r="AB7" s="536"/>
      <c r="AC7" s="536"/>
      <c r="AD7" s="536"/>
      <c r="AE7" s="536"/>
      <c r="AF7" s="536"/>
      <c r="AG7" s="536"/>
      <c r="AH7" s="271" t="s">
        <v>68</v>
      </c>
      <c r="AI7" s="271"/>
      <c r="AJ7" s="271"/>
      <c r="AK7" s="272"/>
    </row>
    <row r="8" spans="2:37" ht="15" customHeight="1">
      <c r="B8" s="103"/>
      <c r="C8" s="104"/>
      <c r="D8" s="105"/>
      <c r="E8" s="106"/>
      <c r="F8" s="102"/>
      <c r="G8" s="102"/>
      <c r="H8" s="102"/>
      <c r="I8" s="102"/>
      <c r="AA8" s="180"/>
      <c r="AB8" s="180"/>
      <c r="AC8" s="180"/>
      <c r="AD8" s="180"/>
      <c r="AE8" s="180"/>
      <c r="AF8" s="181"/>
      <c r="AG8" s="181"/>
      <c r="AH8" s="181"/>
      <c r="AI8" s="181"/>
      <c r="AJ8" s="181"/>
      <c r="AK8" s="181"/>
    </row>
    <row r="9" spans="1:42" ht="15" customHeight="1">
      <c r="A9" s="115" t="s">
        <v>19</v>
      </c>
      <c r="B9" s="115"/>
      <c r="D9" s="102"/>
      <c r="E9" s="102"/>
      <c r="F9" s="538"/>
      <c r="G9" s="538"/>
      <c r="H9" s="538"/>
      <c r="AF9" s="435" t="s">
        <v>39</v>
      </c>
      <c r="AG9" s="435"/>
      <c r="AH9" s="435"/>
      <c r="AI9" s="435"/>
      <c r="AJ9" s="435"/>
      <c r="AK9" s="435"/>
      <c r="AM9" s="118"/>
      <c r="AN9" s="101"/>
      <c r="AP9" s="109"/>
    </row>
    <row r="10" spans="1:42" ht="12" customHeight="1">
      <c r="A10" s="472" t="s">
        <v>5</v>
      </c>
      <c r="B10" s="472"/>
      <c r="C10" s="472"/>
      <c r="D10" s="472" t="s">
        <v>82</v>
      </c>
      <c r="E10" s="472" t="s">
        <v>93</v>
      </c>
      <c r="F10" s="472" t="s">
        <v>94</v>
      </c>
      <c r="G10" s="472" t="s">
        <v>83</v>
      </c>
      <c r="H10" s="472" t="s">
        <v>84</v>
      </c>
      <c r="I10" s="472" t="s">
        <v>85</v>
      </c>
      <c r="J10" s="472" t="s">
        <v>86</v>
      </c>
      <c r="K10" s="472" t="s">
        <v>87</v>
      </c>
      <c r="L10" s="417" t="s">
        <v>138</v>
      </c>
      <c r="M10" s="417" t="s">
        <v>98</v>
      </c>
      <c r="N10" s="417" t="s">
        <v>149</v>
      </c>
      <c r="O10" s="432"/>
      <c r="P10" s="432"/>
      <c r="Q10" s="418"/>
      <c r="R10" s="417" t="s">
        <v>150</v>
      </c>
      <c r="S10" s="432"/>
      <c r="T10" s="432"/>
      <c r="U10" s="418"/>
      <c r="V10" s="483" t="s">
        <v>88</v>
      </c>
      <c r="W10" s="484"/>
      <c r="X10" s="484"/>
      <c r="Y10" s="485"/>
      <c r="Z10" s="417" t="s">
        <v>153</v>
      </c>
      <c r="AA10" s="432"/>
      <c r="AB10" s="432"/>
      <c r="AC10" s="432"/>
      <c r="AD10" s="432"/>
      <c r="AE10" s="432"/>
      <c r="AF10" s="432"/>
      <c r="AG10" s="432"/>
      <c r="AH10" s="432"/>
      <c r="AI10" s="432"/>
      <c r="AJ10" s="432"/>
      <c r="AK10" s="418"/>
      <c r="AM10" s="118"/>
      <c r="AN10" s="101"/>
      <c r="AP10" s="109"/>
    </row>
    <row r="11" spans="1:42" s="109" customFormat="1" ht="12" customHeight="1" thickBot="1">
      <c r="A11" s="473"/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80"/>
      <c r="M11" s="480"/>
      <c r="N11" s="480"/>
      <c r="O11" s="481"/>
      <c r="P11" s="481"/>
      <c r="Q11" s="482"/>
      <c r="R11" s="480"/>
      <c r="S11" s="481"/>
      <c r="T11" s="481"/>
      <c r="U11" s="482"/>
      <c r="V11" s="486"/>
      <c r="W11" s="487"/>
      <c r="X11" s="487"/>
      <c r="Y11" s="488"/>
      <c r="Z11" s="577"/>
      <c r="AA11" s="578"/>
      <c r="AB11" s="578"/>
      <c r="AC11" s="578"/>
      <c r="AD11" s="499" t="s">
        <v>99</v>
      </c>
      <c r="AE11" s="499"/>
      <c r="AF11" s="499"/>
      <c r="AG11" s="499"/>
      <c r="AH11" s="496" t="s">
        <v>100</v>
      </c>
      <c r="AI11" s="497"/>
      <c r="AJ11" s="497"/>
      <c r="AK11" s="498"/>
      <c r="AL11" s="100"/>
      <c r="AM11" s="101"/>
      <c r="AN11" s="100"/>
      <c r="AO11" s="100"/>
      <c r="AP11" s="98"/>
    </row>
    <row r="12" spans="1:42" ht="24" customHeight="1">
      <c r="A12" s="564">
        <v>1</v>
      </c>
      <c r="B12" s="567" t="s">
        <v>21</v>
      </c>
      <c r="C12" s="182" t="s">
        <v>91</v>
      </c>
      <c r="D12" s="229"/>
      <c r="E12" s="229"/>
      <c r="F12" s="229"/>
      <c r="G12" s="229"/>
      <c r="H12" s="229"/>
      <c r="I12" s="229"/>
      <c r="J12" s="229"/>
      <c r="K12" s="229">
        <v>77000</v>
      </c>
      <c r="L12" s="229"/>
      <c r="M12" s="229"/>
      <c r="N12" s="587"/>
      <c r="O12" s="588"/>
      <c r="P12" s="588"/>
      <c r="Q12" s="589"/>
      <c r="R12" s="587"/>
      <c r="S12" s="588"/>
      <c r="T12" s="588"/>
      <c r="U12" s="589"/>
      <c r="V12" s="587"/>
      <c r="W12" s="588"/>
      <c r="X12" s="588"/>
      <c r="Y12" s="588"/>
      <c r="Z12" s="551">
        <f>SUM(D12:Y12)</f>
        <v>77000</v>
      </c>
      <c r="AA12" s="552"/>
      <c r="AB12" s="552"/>
      <c r="AC12" s="553"/>
      <c r="AD12" s="584"/>
      <c r="AE12" s="585"/>
      <c r="AF12" s="585"/>
      <c r="AG12" s="585"/>
      <c r="AH12" s="489">
        <f>Z12-AD12</f>
        <v>77000</v>
      </c>
      <c r="AI12" s="490"/>
      <c r="AJ12" s="490"/>
      <c r="AK12" s="554"/>
      <c r="AP12" s="99"/>
    </row>
    <row r="13" spans="1:49" ht="24" customHeight="1">
      <c r="A13" s="565"/>
      <c r="B13" s="568"/>
      <c r="C13" s="184" t="s">
        <v>92</v>
      </c>
      <c r="D13" s="222"/>
      <c r="E13" s="254"/>
      <c r="F13" s="231">
        <v>228000</v>
      </c>
      <c r="G13" s="221"/>
      <c r="H13" s="222"/>
      <c r="I13" s="231"/>
      <c r="J13" s="221"/>
      <c r="K13" s="221"/>
      <c r="L13" s="232"/>
      <c r="M13" s="231"/>
      <c r="N13" s="522"/>
      <c r="O13" s="523"/>
      <c r="P13" s="523"/>
      <c r="Q13" s="526"/>
      <c r="R13" s="522"/>
      <c r="S13" s="523"/>
      <c r="T13" s="523"/>
      <c r="U13" s="526"/>
      <c r="V13" s="522"/>
      <c r="W13" s="523"/>
      <c r="X13" s="523"/>
      <c r="Y13" s="526"/>
      <c r="Z13" s="522">
        <f>SUM(D13:Y13)</f>
        <v>228000</v>
      </c>
      <c r="AA13" s="523"/>
      <c r="AB13" s="523"/>
      <c r="AC13" s="526"/>
      <c r="AD13" s="427"/>
      <c r="AE13" s="428"/>
      <c r="AF13" s="428"/>
      <c r="AG13" s="583"/>
      <c r="AH13" s="489">
        <f>Z13-AD13</f>
        <v>228000</v>
      </c>
      <c r="AI13" s="490"/>
      <c r="AJ13" s="490"/>
      <c r="AK13" s="554"/>
      <c r="AL13" s="187">
        <f>IF(Z13=0,"",IF(Z7=0,"別紙1を作成してください",IF((AH13+AD13)&gt;Z24,"NG","")))</f>
      </c>
      <c r="AM13" s="188"/>
      <c r="AN13" s="188"/>
      <c r="AP13" s="119"/>
      <c r="AQ13" s="119"/>
      <c r="AR13" s="119"/>
      <c r="AS13" s="102"/>
      <c r="AT13" s="102"/>
      <c r="AU13" s="120"/>
      <c r="AV13" s="102"/>
      <c r="AW13" s="102"/>
    </row>
    <row r="14" spans="1:49" ht="24" customHeight="1" thickBot="1">
      <c r="A14" s="566"/>
      <c r="B14" s="569"/>
      <c r="C14" s="189" t="s">
        <v>97</v>
      </c>
      <c r="D14" s="190">
        <f aca="true" t="shared" si="0" ref="D14:M14">SUM(D12:D13)</f>
        <v>0</v>
      </c>
      <c r="E14" s="190">
        <f t="shared" si="0"/>
        <v>0</v>
      </c>
      <c r="F14" s="190">
        <f t="shared" si="0"/>
        <v>228000</v>
      </c>
      <c r="G14" s="190">
        <f t="shared" si="0"/>
        <v>0</v>
      </c>
      <c r="H14" s="190">
        <f t="shared" si="0"/>
        <v>0</v>
      </c>
      <c r="I14" s="190">
        <f t="shared" si="0"/>
        <v>0</v>
      </c>
      <c r="J14" s="190">
        <f t="shared" si="0"/>
        <v>0</v>
      </c>
      <c r="K14" s="190">
        <f t="shared" si="0"/>
        <v>77000</v>
      </c>
      <c r="L14" s="190">
        <f t="shared" si="0"/>
        <v>0</v>
      </c>
      <c r="M14" s="190">
        <f t="shared" si="0"/>
        <v>0</v>
      </c>
      <c r="N14" s="506">
        <f>SUM(N12:Q13)</f>
        <v>0</v>
      </c>
      <c r="O14" s="507"/>
      <c r="P14" s="507"/>
      <c r="Q14" s="508"/>
      <c r="R14" s="506">
        <f>SUM(R12:U13)</f>
        <v>0</v>
      </c>
      <c r="S14" s="507"/>
      <c r="T14" s="507"/>
      <c r="U14" s="508"/>
      <c r="V14" s="506">
        <f>SUM(V12:Y13)</f>
        <v>0</v>
      </c>
      <c r="W14" s="507"/>
      <c r="X14" s="507"/>
      <c r="Y14" s="508"/>
      <c r="Z14" s="511">
        <f>SUM(Z12:AC13)</f>
        <v>305000</v>
      </c>
      <c r="AA14" s="512"/>
      <c r="AB14" s="512"/>
      <c r="AC14" s="547"/>
      <c r="AD14" s="511">
        <f>SUM(AD12:AG13)</f>
        <v>0</v>
      </c>
      <c r="AE14" s="512"/>
      <c r="AF14" s="512"/>
      <c r="AG14" s="547"/>
      <c r="AH14" s="506">
        <f>SUM(AH12:AK13)</f>
        <v>305000</v>
      </c>
      <c r="AI14" s="507"/>
      <c r="AJ14" s="507"/>
      <c r="AK14" s="575"/>
      <c r="AL14" s="114">
        <f>IF(Z14=0,"",IF(Z7=0,"別紙1を作成してください",IF(Z14=Z7,"","NG")))</f>
      </c>
      <c r="AM14" s="188"/>
      <c r="AN14" s="188"/>
      <c r="AP14" s="119"/>
      <c r="AQ14" s="119"/>
      <c r="AR14" s="119"/>
      <c r="AS14" s="102"/>
      <c r="AT14" s="102"/>
      <c r="AU14" s="120"/>
      <c r="AV14" s="102"/>
      <c r="AW14" s="102"/>
    </row>
    <row r="15" spans="1:49" ht="24" customHeight="1">
      <c r="A15" s="177">
        <v>2</v>
      </c>
      <c r="B15" s="570" t="s">
        <v>22</v>
      </c>
      <c r="C15" s="571"/>
      <c r="D15" s="230"/>
      <c r="E15" s="230"/>
      <c r="F15" s="230">
        <v>76880</v>
      </c>
      <c r="G15" s="230"/>
      <c r="H15" s="230"/>
      <c r="I15" s="230"/>
      <c r="J15" s="230"/>
      <c r="K15" s="230"/>
      <c r="L15" s="230"/>
      <c r="M15" s="230"/>
      <c r="N15" s="584"/>
      <c r="O15" s="585"/>
      <c r="P15" s="585"/>
      <c r="Q15" s="586"/>
      <c r="R15" s="584"/>
      <c r="S15" s="585"/>
      <c r="T15" s="585"/>
      <c r="U15" s="586"/>
      <c r="V15" s="584"/>
      <c r="W15" s="585"/>
      <c r="X15" s="585"/>
      <c r="Y15" s="586"/>
      <c r="Z15" s="489">
        <f>SUM(D15:Y15)</f>
        <v>76880</v>
      </c>
      <c r="AA15" s="490"/>
      <c r="AB15" s="490"/>
      <c r="AC15" s="491"/>
      <c r="AD15" s="584">
        <v>76880</v>
      </c>
      <c r="AE15" s="585"/>
      <c r="AF15" s="585"/>
      <c r="AG15" s="586"/>
      <c r="AH15" s="489">
        <f>Z15-AD15</f>
        <v>0</v>
      </c>
      <c r="AI15" s="490"/>
      <c r="AJ15" s="490"/>
      <c r="AK15" s="491"/>
      <c r="AL15" s="114"/>
      <c r="AM15" s="188"/>
      <c r="AN15" s="188"/>
      <c r="AP15" s="119"/>
      <c r="AQ15" s="119"/>
      <c r="AR15" s="119"/>
      <c r="AS15" s="102"/>
      <c r="AT15" s="102"/>
      <c r="AU15" s="120"/>
      <c r="AV15" s="102"/>
      <c r="AW15" s="102"/>
    </row>
    <row r="16" spans="1:49" ht="24" customHeight="1">
      <c r="A16" s="108">
        <v>3</v>
      </c>
      <c r="B16" s="590" t="s">
        <v>104</v>
      </c>
      <c r="C16" s="591"/>
      <c r="D16" s="230"/>
      <c r="E16" s="230"/>
      <c r="F16" s="230">
        <v>4500</v>
      </c>
      <c r="G16" s="230"/>
      <c r="H16" s="230"/>
      <c r="I16" s="230"/>
      <c r="J16" s="230"/>
      <c r="K16" s="230"/>
      <c r="L16" s="233"/>
      <c r="M16" s="233"/>
      <c r="N16" s="427"/>
      <c r="O16" s="428"/>
      <c r="P16" s="428"/>
      <c r="Q16" s="583"/>
      <c r="R16" s="427"/>
      <c r="S16" s="428"/>
      <c r="T16" s="428"/>
      <c r="U16" s="583"/>
      <c r="V16" s="427"/>
      <c r="W16" s="428"/>
      <c r="X16" s="428"/>
      <c r="Y16" s="583"/>
      <c r="Z16" s="489">
        <f>SUM(D16:Y16)</f>
        <v>4500</v>
      </c>
      <c r="AA16" s="490"/>
      <c r="AB16" s="490"/>
      <c r="AC16" s="491"/>
      <c r="AD16" s="427">
        <v>4500</v>
      </c>
      <c r="AE16" s="428"/>
      <c r="AF16" s="428"/>
      <c r="AG16" s="583"/>
      <c r="AH16" s="522">
        <f>Z16-AD16</f>
        <v>0</v>
      </c>
      <c r="AI16" s="523"/>
      <c r="AJ16" s="523"/>
      <c r="AK16" s="526"/>
      <c r="AL16" s="114"/>
      <c r="AM16" s="188"/>
      <c r="AN16" s="188"/>
      <c r="AP16" s="119"/>
      <c r="AQ16" s="119"/>
      <c r="AR16" s="119"/>
      <c r="AS16" s="102"/>
      <c r="AT16" s="102"/>
      <c r="AU16" s="120"/>
      <c r="AV16" s="102"/>
      <c r="AW16" s="102"/>
    </row>
    <row r="17" spans="1:49" ht="24" customHeight="1">
      <c r="A17" s="108">
        <v>4</v>
      </c>
      <c r="B17" s="590"/>
      <c r="C17" s="591"/>
      <c r="D17" s="230"/>
      <c r="E17" s="230"/>
      <c r="F17" s="230"/>
      <c r="G17" s="230"/>
      <c r="H17" s="230"/>
      <c r="I17" s="230"/>
      <c r="J17" s="230"/>
      <c r="K17" s="230"/>
      <c r="L17" s="233"/>
      <c r="M17" s="233"/>
      <c r="N17" s="427"/>
      <c r="O17" s="428"/>
      <c r="P17" s="428"/>
      <c r="Q17" s="583"/>
      <c r="R17" s="427"/>
      <c r="S17" s="428"/>
      <c r="T17" s="428"/>
      <c r="U17" s="583"/>
      <c r="V17" s="427"/>
      <c r="W17" s="428"/>
      <c r="X17" s="428"/>
      <c r="Y17" s="583"/>
      <c r="Z17" s="489">
        <f>SUM(D17:Y17)</f>
        <v>0</v>
      </c>
      <c r="AA17" s="490"/>
      <c r="AB17" s="490"/>
      <c r="AC17" s="491"/>
      <c r="AD17" s="427"/>
      <c r="AE17" s="428"/>
      <c r="AF17" s="428"/>
      <c r="AG17" s="583"/>
      <c r="AH17" s="522">
        <f>Z17-AD17</f>
        <v>0</v>
      </c>
      <c r="AI17" s="523"/>
      <c r="AJ17" s="523"/>
      <c r="AK17" s="526"/>
      <c r="AL17" s="114"/>
      <c r="AM17" s="188"/>
      <c r="AN17" s="188"/>
      <c r="AP17" s="119"/>
      <c r="AQ17" s="119"/>
      <c r="AR17" s="119"/>
      <c r="AS17" s="102"/>
      <c r="AT17" s="102"/>
      <c r="AU17" s="120"/>
      <c r="AV17" s="102"/>
      <c r="AW17" s="102"/>
    </row>
    <row r="18" spans="1:49" ht="24" customHeight="1">
      <c r="A18" s="108">
        <v>5</v>
      </c>
      <c r="B18" s="590"/>
      <c r="C18" s="591"/>
      <c r="D18" s="230"/>
      <c r="E18" s="230"/>
      <c r="F18" s="230"/>
      <c r="G18" s="230"/>
      <c r="H18" s="230"/>
      <c r="I18" s="230"/>
      <c r="J18" s="230"/>
      <c r="K18" s="230"/>
      <c r="L18" s="233"/>
      <c r="M18" s="233"/>
      <c r="N18" s="427"/>
      <c r="O18" s="428"/>
      <c r="P18" s="428"/>
      <c r="Q18" s="583"/>
      <c r="R18" s="427"/>
      <c r="S18" s="428"/>
      <c r="T18" s="428"/>
      <c r="U18" s="583"/>
      <c r="V18" s="427"/>
      <c r="W18" s="428"/>
      <c r="X18" s="428"/>
      <c r="Y18" s="583"/>
      <c r="Z18" s="489">
        <f>SUM(D18:Y18)</f>
        <v>0</v>
      </c>
      <c r="AA18" s="490"/>
      <c r="AB18" s="490"/>
      <c r="AC18" s="491"/>
      <c r="AD18" s="427"/>
      <c r="AE18" s="428"/>
      <c r="AF18" s="428"/>
      <c r="AG18" s="583"/>
      <c r="AH18" s="522">
        <f>Z18-AD18</f>
        <v>0</v>
      </c>
      <c r="AI18" s="523"/>
      <c r="AJ18" s="523"/>
      <c r="AK18" s="526"/>
      <c r="AL18" s="114"/>
      <c r="AM18" s="188"/>
      <c r="AN18" s="188"/>
      <c r="AP18" s="119"/>
      <c r="AQ18" s="119"/>
      <c r="AR18" s="119"/>
      <c r="AS18" s="102"/>
      <c r="AT18" s="102"/>
      <c r="AU18" s="120"/>
      <c r="AV18" s="102"/>
      <c r="AW18" s="102"/>
    </row>
    <row r="19" spans="1:41" ht="24" customHeight="1">
      <c r="A19" s="398" t="s">
        <v>6</v>
      </c>
      <c r="B19" s="398"/>
      <c r="C19" s="398"/>
      <c r="D19" s="113">
        <f aca="true" t="shared" si="1" ref="D19:M19">SUM(D14:D18)</f>
        <v>0</v>
      </c>
      <c r="E19" s="113">
        <f t="shared" si="1"/>
        <v>0</v>
      </c>
      <c r="F19" s="113">
        <f t="shared" si="1"/>
        <v>309380</v>
      </c>
      <c r="G19" s="113">
        <f t="shared" si="1"/>
        <v>0</v>
      </c>
      <c r="H19" s="113">
        <f t="shared" si="1"/>
        <v>0</v>
      </c>
      <c r="I19" s="113">
        <f t="shared" si="1"/>
        <v>0</v>
      </c>
      <c r="J19" s="113">
        <f t="shared" si="1"/>
        <v>0</v>
      </c>
      <c r="K19" s="113">
        <f t="shared" si="1"/>
        <v>77000</v>
      </c>
      <c r="L19" s="113">
        <f t="shared" si="1"/>
        <v>0</v>
      </c>
      <c r="M19" s="113">
        <f t="shared" si="1"/>
        <v>0</v>
      </c>
      <c r="N19" s="489">
        <f>SUM(N14:Q18)</f>
        <v>0</v>
      </c>
      <c r="O19" s="490"/>
      <c r="P19" s="490"/>
      <c r="Q19" s="491"/>
      <c r="R19" s="489">
        <f>SUM(R14:U18)</f>
        <v>0</v>
      </c>
      <c r="S19" s="490"/>
      <c r="T19" s="490"/>
      <c r="U19" s="491"/>
      <c r="V19" s="489">
        <f>SUM(V14:Y18)</f>
        <v>0</v>
      </c>
      <c r="W19" s="490"/>
      <c r="X19" s="490"/>
      <c r="Y19" s="491"/>
      <c r="Z19" s="489">
        <f>SUM(Z14:AC18)</f>
        <v>386380</v>
      </c>
      <c r="AA19" s="490"/>
      <c r="AB19" s="490"/>
      <c r="AC19" s="491"/>
      <c r="AD19" s="489">
        <f>SUM(AD14:AG18)</f>
        <v>81380</v>
      </c>
      <c r="AE19" s="490"/>
      <c r="AF19" s="490"/>
      <c r="AG19" s="491"/>
      <c r="AH19" s="489">
        <f>SUM(AH14:AK18)</f>
        <v>305000</v>
      </c>
      <c r="AI19" s="490"/>
      <c r="AJ19" s="490"/>
      <c r="AK19" s="491"/>
      <c r="AL19" s="114">
        <f>IF(Z19=0,"",IF(Z53=0,"",IF(Z19=Z53,"","NG")))</f>
      </c>
      <c r="AM19" s="115"/>
      <c r="AN19" s="111"/>
      <c r="AO19" s="111"/>
    </row>
    <row r="20" spans="2:41" ht="24" customHeight="1">
      <c r="B20" s="98"/>
      <c r="C20" s="103"/>
      <c r="D20" s="192"/>
      <c r="E20" s="193"/>
      <c r="F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470">
        <f>IF(AD13&gt;Z7,"助成金返納（※3）","")</f>
      </c>
      <c r="S20" s="470"/>
      <c r="T20" s="470"/>
      <c r="U20" s="470"/>
      <c r="V20" s="470"/>
      <c r="W20" s="470"/>
      <c r="X20" s="470"/>
      <c r="Y20" s="470"/>
      <c r="Z20" s="555">
        <f>IF(AD13&gt;Z7,AD13-Z7,"")</f>
      </c>
      <c r="AA20" s="555"/>
      <c r="AB20" s="555"/>
      <c r="AC20" s="555"/>
      <c r="AD20" s="193"/>
      <c r="AE20" s="193"/>
      <c r="AF20" s="193"/>
      <c r="AG20" s="192"/>
      <c r="AH20" s="192"/>
      <c r="AI20" s="192"/>
      <c r="AJ20" s="192"/>
      <c r="AK20" s="192"/>
      <c r="AL20" s="187"/>
      <c r="AM20" s="115"/>
      <c r="AN20" s="111"/>
      <c r="AO20" s="111"/>
    </row>
    <row r="21" spans="1:41" ht="48" customHeight="1">
      <c r="A21" s="412" t="s">
        <v>30</v>
      </c>
      <c r="B21" s="413"/>
      <c r="C21" s="434"/>
      <c r="D21" s="594"/>
      <c r="E21" s="595"/>
      <c r="F21" s="595"/>
      <c r="G21" s="595"/>
      <c r="H21" s="595"/>
      <c r="I21" s="595"/>
      <c r="J21" s="595"/>
      <c r="K21" s="595"/>
      <c r="L21" s="595"/>
      <c r="M21" s="595"/>
      <c r="N21" s="595"/>
      <c r="O21" s="595"/>
      <c r="P21" s="595"/>
      <c r="Q21" s="595"/>
      <c r="R21" s="595"/>
      <c r="S21" s="595"/>
      <c r="T21" s="595"/>
      <c r="U21" s="595"/>
      <c r="V21" s="595"/>
      <c r="W21" s="595"/>
      <c r="X21" s="595"/>
      <c r="Y21" s="595"/>
      <c r="Z21" s="595"/>
      <c r="AA21" s="595"/>
      <c r="AB21" s="595"/>
      <c r="AC21" s="595"/>
      <c r="AD21" s="595"/>
      <c r="AE21" s="595"/>
      <c r="AF21" s="595"/>
      <c r="AG21" s="595"/>
      <c r="AH21" s="595"/>
      <c r="AI21" s="595"/>
      <c r="AJ21" s="595"/>
      <c r="AK21" s="596"/>
      <c r="AL21" s="111"/>
      <c r="AM21" s="111"/>
      <c r="AN21" s="98"/>
      <c r="AO21" s="98"/>
    </row>
    <row r="22" spans="2:41" ht="15" customHeight="1">
      <c r="B22" s="98"/>
      <c r="C22" s="103"/>
      <c r="D22" s="193"/>
      <c r="E22" s="193"/>
      <c r="F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87"/>
      <c r="AK22" s="115"/>
      <c r="AL22" s="111"/>
      <c r="AM22" s="111"/>
      <c r="AN22" s="98"/>
      <c r="AO22" s="98"/>
    </row>
    <row r="23" spans="2:41" ht="15" customHeight="1">
      <c r="B23" s="278" t="s">
        <v>89</v>
      </c>
      <c r="C23" s="195"/>
      <c r="D23" s="196"/>
      <c r="E23" s="196"/>
      <c r="F23" s="196"/>
      <c r="G23" s="194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3"/>
      <c r="U23" s="193"/>
      <c r="V23" s="193"/>
      <c r="W23" s="193"/>
      <c r="X23" s="193"/>
      <c r="Y23" s="193"/>
      <c r="AA23" s="97"/>
      <c r="AB23" s="97"/>
      <c r="AC23" s="97"/>
      <c r="AD23" s="97"/>
      <c r="AE23" s="97"/>
      <c r="AF23" s="97"/>
      <c r="AG23" s="97"/>
      <c r="AJ23" s="187"/>
      <c r="AK23" s="115"/>
      <c r="AL23" s="111"/>
      <c r="AM23" s="111"/>
      <c r="AN23" s="98"/>
      <c r="AO23" s="98"/>
    </row>
    <row r="24" spans="2:41" ht="15" customHeight="1">
      <c r="B24" s="278" t="s">
        <v>90</v>
      </c>
      <c r="C24" s="195"/>
      <c r="D24" s="196"/>
      <c r="E24" s="196"/>
      <c r="F24" s="196"/>
      <c r="G24" s="194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559" t="str">
        <f>IF(AH13=0,"","※2' 概算払可能額")</f>
        <v>※2' 概算払可能額</v>
      </c>
      <c r="T24" s="559"/>
      <c r="U24" s="559"/>
      <c r="V24" s="559"/>
      <c r="W24" s="559"/>
      <c r="X24" s="559"/>
      <c r="Y24" s="559"/>
      <c r="Z24" s="560">
        <f>IF(AH13=0,"",ROUNDDOWN(Z7*75%,-3))</f>
        <v>228000</v>
      </c>
      <c r="AA24" s="560"/>
      <c r="AB24" s="560"/>
      <c r="AC24" s="560"/>
      <c r="AD24" s="556" t="str">
        <f>IF(AH13=0,"","円以内の千円単位")</f>
        <v>円以内の千円単位</v>
      </c>
      <c r="AE24" s="556"/>
      <c r="AF24" s="556"/>
      <c r="AG24" s="556"/>
      <c r="AH24" s="556"/>
      <c r="AI24" s="556"/>
      <c r="AJ24" s="187"/>
      <c r="AK24" s="115"/>
      <c r="AL24" s="111"/>
      <c r="AM24" s="111"/>
      <c r="AN24" s="98"/>
      <c r="AO24" s="98"/>
    </row>
    <row r="25" spans="2:41" ht="15" customHeight="1">
      <c r="B25" s="194"/>
      <c r="C25" s="279" t="s">
        <v>139</v>
      </c>
      <c r="D25" s="196"/>
      <c r="E25" s="196"/>
      <c r="F25" s="196"/>
      <c r="G25" s="194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3"/>
      <c r="U25" s="193"/>
      <c r="V25" s="193"/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93"/>
      <c r="AI25" s="193"/>
      <c r="AJ25" s="187"/>
      <c r="AK25" s="115"/>
      <c r="AL25" s="111"/>
      <c r="AM25" s="111"/>
      <c r="AN25" s="98"/>
      <c r="AO25" s="98"/>
    </row>
    <row r="26" spans="2:41" ht="24" customHeight="1">
      <c r="B26" s="194"/>
      <c r="C26" s="474" t="s">
        <v>140</v>
      </c>
      <c r="D26" s="474"/>
      <c r="E26" s="474"/>
      <c r="F26" s="469" t="s">
        <v>141</v>
      </c>
      <c r="G26" s="470"/>
      <c r="H26" s="471"/>
      <c r="I26" s="469" t="s">
        <v>142</v>
      </c>
      <c r="J26" s="470"/>
      <c r="K26" s="471"/>
      <c r="L26" s="517" t="s">
        <v>143</v>
      </c>
      <c r="M26" s="517"/>
      <c r="N26" s="517"/>
      <c r="O26" s="517"/>
      <c r="P26" s="517"/>
      <c r="Q26" s="517"/>
      <c r="R26" s="207"/>
      <c r="S26" s="207"/>
      <c r="T26" s="207"/>
      <c r="U26" s="207"/>
      <c r="V26" s="207"/>
      <c r="W26" s="207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87"/>
      <c r="AM26" s="115"/>
      <c r="AN26" s="111"/>
      <c r="AO26" s="111"/>
    </row>
    <row r="27" spans="2:41" ht="24" customHeight="1">
      <c r="B27" s="194"/>
      <c r="C27" s="601" t="s">
        <v>152</v>
      </c>
      <c r="D27" s="601"/>
      <c r="E27" s="601"/>
      <c r="F27" s="476" t="s">
        <v>187</v>
      </c>
      <c r="G27" s="477"/>
      <c r="H27" s="478"/>
      <c r="I27" s="476" t="s">
        <v>188</v>
      </c>
      <c r="J27" s="477"/>
      <c r="K27" s="478"/>
      <c r="L27" s="518" t="s">
        <v>189</v>
      </c>
      <c r="M27" s="518"/>
      <c r="N27" s="518"/>
      <c r="O27" s="518"/>
      <c r="P27" s="518"/>
      <c r="Q27" s="518"/>
      <c r="R27" s="208"/>
      <c r="S27" s="208"/>
      <c r="T27" s="208"/>
      <c r="U27" s="208"/>
      <c r="V27" s="208"/>
      <c r="W27" s="208"/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87"/>
      <c r="AM27" s="115"/>
      <c r="AN27" s="111"/>
      <c r="AO27" s="111"/>
    </row>
    <row r="28" spans="2:41" ht="24" customHeight="1">
      <c r="B28" s="194"/>
      <c r="C28" s="479" t="s">
        <v>144</v>
      </c>
      <c r="D28" s="479"/>
      <c r="E28" s="479"/>
      <c r="F28" s="469" t="s">
        <v>184</v>
      </c>
      <c r="G28" s="470"/>
      <c r="H28" s="471"/>
      <c r="I28" s="469" t="s">
        <v>185</v>
      </c>
      <c r="J28" s="470"/>
      <c r="K28" s="471"/>
      <c r="L28" s="517" t="s">
        <v>186</v>
      </c>
      <c r="M28" s="517"/>
      <c r="N28" s="517"/>
      <c r="O28" s="517"/>
      <c r="P28" s="517"/>
      <c r="Q28" s="517"/>
      <c r="R28" s="207"/>
      <c r="S28" s="207"/>
      <c r="T28" s="207"/>
      <c r="U28" s="207"/>
      <c r="V28" s="207"/>
      <c r="W28" s="207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93"/>
      <c r="AL28" s="187"/>
      <c r="AM28" s="115"/>
      <c r="AN28" s="111"/>
      <c r="AO28" s="111"/>
    </row>
    <row r="29" spans="2:41" ht="24" customHeight="1">
      <c r="B29" s="219">
        <f>IF(R20="","","※3　事業完了後（助成金確定後）に返納することになります。")</f>
      </c>
      <c r="C29" s="103"/>
      <c r="D29" s="193"/>
      <c r="E29" s="193"/>
      <c r="F29" s="193"/>
      <c r="G29" s="97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  <c r="AM29" s="115"/>
      <c r="AN29" s="111"/>
      <c r="AO29" s="111"/>
    </row>
    <row r="30" spans="1:37" ht="15" customHeight="1">
      <c r="A30" s="115" t="s">
        <v>20</v>
      </c>
      <c r="B30" s="115"/>
      <c r="C30" s="178"/>
      <c r="F30" s="538"/>
      <c r="G30" s="538"/>
      <c r="H30" s="538"/>
      <c r="AF30" s="435" t="s">
        <v>39</v>
      </c>
      <c r="AG30" s="435"/>
      <c r="AH30" s="435"/>
      <c r="AI30" s="435"/>
      <c r="AJ30" s="435"/>
      <c r="AK30" s="435"/>
    </row>
    <row r="31" spans="1:37" ht="12" customHeight="1">
      <c r="A31" s="472" t="s">
        <v>5</v>
      </c>
      <c r="B31" s="472"/>
      <c r="C31" s="472"/>
      <c r="D31" s="472" t="s">
        <v>82</v>
      </c>
      <c r="E31" s="472" t="s">
        <v>93</v>
      </c>
      <c r="F31" s="472" t="s">
        <v>94</v>
      </c>
      <c r="G31" s="472" t="s">
        <v>83</v>
      </c>
      <c r="H31" s="472" t="s">
        <v>84</v>
      </c>
      <c r="I31" s="472" t="s">
        <v>85</v>
      </c>
      <c r="J31" s="472" t="s">
        <v>86</v>
      </c>
      <c r="K31" s="472" t="s">
        <v>87</v>
      </c>
      <c r="L31" s="417" t="s">
        <v>138</v>
      </c>
      <c r="M31" s="417" t="s">
        <v>98</v>
      </c>
      <c r="N31" s="417" t="s">
        <v>149</v>
      </c>
      <c r="O31" s="432"/>
      <c r="P31" s="432"/>
      <c r="Q31" s="418"/>
      <c r="R31" s="417" t="s">
        <v>150</v>
      </c>
      <c r="S31" s="432"/>
      <c r="T31" s="432"/>
      <c r="U31" s="418"/>
      <c r="V31" s="483" t="s">
        <v>88</v>
      </c>
      <c r="W31" s="484"/>
      <c r="X31" s="484"/>
      <c r="Y31" s="485"/>
      <c r="Z31" s="417" t="s">
        <v>153</v>
      </c>
      <c r="AA31" s="432"/>
      <c r="AB31" s="432"/>
      <c r="AC31" s="432"/>
      <c r="AD31" s="432"/>
      <c r="AE31" s="432"/>
      <c r="AF31" s="432"/>
      <c r="AG31" s="432"/>
      <c r="AH31" s="432"/>
      <c r="AI31" s="432"/>
      <c r="AJ31" s="432"/>
      <c r="AK31" s="418"/>
    </row>
    <row r="32" spans="1:41" s="109" customFormat="1" ht="12" customHeight="1" thickBot="1">
      <c r="A32" s="473"/>
      <c r="B32" s="473"/>
      <c r="C32" s="473"/>
      <c r="D32" s="473"/>
      <c r="E32" s="473"/>
      <c r="F32" s="473"/>
      <c r="G32" s="473"/>
      <c r="H32" s="473"/>
      <c r="I32" s="473"/>
      <c r="J32" s="473"/>
      <c r="K32" s="473"/>
      <c r="L32" s="480"/>
      <c r="M32" s="480"/>
      <c r="N32" s="480"/>
      <c r="O32" s="481"/>
      <c r="P32" s="481"/>
      <c r="Q32" s="482"/>
      <c r="R32" s="480"/>
      <c r="S32" s="481"/>
      <c r="T32" s="481"/>
      <c r="U32" s="482"/>
      <c r="V32" s="486"/>
      <c r="W32" s="487"/>
      <c r="X32" s="487"/>
      <c r="Y32" s="488"/>
      <c r="Z32" s="473"/>
      <c r="AA32" s="473"/>
      <c r="AB32" s="473"/>
      <c r="AC32" s="473"/>
      <c r="AD32" s="499" t="s">
        <v>95</v>
      </c>
      <c r="AE32" s="499"/>
      <c r="AF32" s="499"/>
      <c r="AG32" s="499"/>
      <c r="AH32" s="496" t="s">
        <v>96</v>
      </c>
      <c r="AI32" s="497"/>
      <c r="AJ32" s="497"/>
      <c r="AK32" s="498"/>
      <c r="AL32" s="100"/>
      <c r="AM32" s="101"/>
      <c r="AN32" s="100"/>
      <c r="AO32" s="100"/>
    </row>
    <row r="33" spans="1:39" ht="24" customHeight="1">
      <c r="A33" s="541" t="s">
        <v>145</v>
      </c>
      <c r="B33" s="197">
        <v>1</v>
      </c>
      <c r="C33" s="198" t="s">
        <v>0</v>
      </c>
      <c r="D33" s="236"/>
      <c r="E33" s="236"/>
      <c r="F33" s="236">
        <v>24000</v>
      </c>
      <c r="G33" s="236">
        <v>24000</v>
      </c>
      <c r="H33" s="236">
        <v>24000</v>
      </c>
      <c r="I33" s="236">
        <v>24000</v>
      </c>
      <c r="J33" s="236">
        <v>24000</v>
      </c>
      <c r="K33" s="236"/>
      <c r="L33" s="237"/>
      <c r="M33" s="237"/>
      <c r="N33" s="597"/>
      <c r="O33" s="598"/>
      <c r="P33" s="598"/>
      <c r="Q33" s="599"/>
      <c r="R33" s="597"/>
      <c r="S33" s="598"/>
      <c r="T33" s="598"/>
      <c r="U33" s="598"/>
      <c r="V33" s="597"/>
      <c r="W33" s="598"/>
      <c r="X33" s="598"/>
      <c r="Y33" s="598"/>
      <c r="Z33" s="525">
        <f aca="true" t="shared" si="2" ref="Z33:Z41">SUM(D33:Y33)</f>
        <v>120000</v>
      </c>
      <c r="AA33" s="525"/>
      <c r="AB33" s="525"/>
      <c r="AC33" s="525"/>
      <c r="AD33" s="597"/>
      <c r="AE33" s="598"/>
      <c r="AF33" s="598"/>
      <c r="AG33" s="598"/>
      <c r="AH33" s="557">
        <f aca="true" t="shared" si="3" ref="AH33:AH41">Z33-AD33</f>
        <v>120000</v>
      </c>
      <c r="AI33" s="557"/>
      <c r="AJ33" s="557"/>
      <c r="AK33" s="558"/>
      <c r="AM33" s="101" t="s">
        <v>157</v>
      </c>
    </row>
    <row r="34" spans="1:37" ht="24" customHeight="1">
      <c r="A34" s="542"/>
      <c r="B34" s="108">
        <v>2</v>
      </c>
      <c r="C34" s="122" t="s">
        <v>8</v>
      </c>
      <c r="D34" s="238"/>
      <c r="E34" s="238"/>
      <c r="F34" s="234">
        <v>22000</v>
      </c>
      <c r="G34" s="238">
        <v>16000</v>
      </c>
      <c r="H34" s="234">
        <v>16000</v>
      </c>
      <c r="I34" s="238">
        <v>16000</v>
      </c>
      <c r="J34" s="234">
        <v>16000</v>
      </c>
      <c r="K34" s="238"/>
      <c r="L34" s="231"/>
      <c r="M34" s="231"/>
      <c r="N34" s="592"/>
      <c r="O34" s="593"/>
      <c r="P34" s="593"/>
      <c r="Q34" s="600"/>
      <c r="R34" s="592"/>
      <c r="S34" s="593"/>
      <c r="T34" s="593"/>
      <c r="U34" s="593"/>
      <c r="V34" s="592"/>
      <c r="W34" s="593"/>
      <c r="X34" s="593"/>
      <c r="Y34" s="593"/>
      <c r="Z34" s="509">
        <f t="shared" si="2"/>
        <v>86000</v>
      </c>
      <c r="AA34" s="509"/>
      <c r="AB34" s="509"/>
      <c r="AC34" s="509"/>
      <c r="AD34" s="592"/>
      <c r="AE34" s="593"/>
      <c r="AF34" s="593"/>
      <c r="AG34" s="593"/>
      <c r="AH34" s="509">
        <f t="shared" si="3"/>
        <v>86000</v>
      </c>
      <c r="AI34" s="509"/>
      <c r="AJ34" s="509"/>
      <c r="AK34" s="510"/>
    </row>
    <row r="35" spans="1:37" ht="24" customHeight="1">
      <c r="A35" s="542"/>
      <c r="B35" s="108">
        <v>3</v>
      </c>
      <c r="C35" s="122" t="s">
        <v>1</v>
      </c>
      <c r="D35" s="238"/>
      <c r="E35" s="238"/>
      <c r="F35" s="234">
        <v>37240</v>
      </c>
      <c r="G35" s="238">
        <v>3160</v>
      </c>
      <c r="H35" s="234">
        <v>2440</v>
      </c>
      <c r="I35" s="238">
        <v>3880</v>
      </c>
      <c r="J35" s="234">
        <v>4200</v>
      </c>
      <c r="K35" s="238"/>
      <c r="L35" s="231"/>
      <c r="M35" s="231"/>
      <c r="N35" s="592"/>
      <c r="O35" s="593"/>
      <c r="P35" s="593"/>
      <c r="Q35" s="600"/>
      <c r="R35" s="592"/>
      <c r="S35" s="593"/>
      <c r="T35" s="593"/>
      <c r="U35" s="593"/>
      <c r="V35" s="592"/>
      <c r="W35" s="593"/>
      <c r="X35" s="593"/>
      <c r="Y35" s="593"/>
      <c r="Z35" s="509">
        <f t="shared" si="2"/>
        <v>50920</v>
      </c>
      <c r="AA35" s="509"/>
      <c r="AB35" s="509"/>
      <c r="AC35" s="509"/>
      <c r="AD35" s="592"/>
      <c r="AE35" s="593"/>
      <c r="AF35" s="593"/>
      <c r="AG35" s="593"/>
      <c r="AH35" s="509">
        <f t="shared" si="3"/>
        <v>50920</v>
      </c>
      <c r="AI35" s="509"/>
      <c r="AJ35" s="509"/>
      <c r="AK35" s="510"/>
    </row>
    <row r="36" spans="1:37" ht="24" customHeight="1">
      <c r="A36" s="542"/>
      <c r="B36" s="108">
        <v>4</v>
      </c>
      <c r="C36" s="123" t="s">
        <v>146</v>
      </c>
      <c r="D36" s="238"/>
      <c r="E36" s="238"/>
      <c r="F36" s="234">
        <v>7500</v>
      </c>
      <c r="G36" s="238">
        <v>7500</v>
      </c>
      <c r="H36" s="234">
        <v>7500</v>
      </c>
      <c r="I36" s="238">
        <v>7500</v>
      </c>
      <c r="J36" s="234">
        <v>7500</v>
      </c>
      <c r="K36" s="238"/>
      <c r="L36" s="231"/>
      <c r="M36" s="231"/>
      <c r="N36" s="592"/>
      <c r="O36" s="593"/>
      <c r="P36" s="593"/>
      <c r="Q36" s="600"/>
      <c r="R36" s="592"/>
      <c r="S36" s="593"/>
      <c r="T36" s="593"/>
      <c r="U36" s="593"/>
      <c r="V36" s="592"/>
      <c r="W36" s="593"/>
      <c r="X36" s="593"/>
      <c r="Y36" s="593"/>
      <c r="Z36" s="509">
        <f t="shared" si="2"/>
        <v>37500</v>
      </c>
      <c r="AA36" s="509"/>
      <c r="AB36" s="509"/>
      <c r="AC36" s="509"/>
      <c r="AD36" s="592"/>
      <c r="AE36" s="593"/>
      <c r="AF36" s="593"/>
      <c r="AG36" s="593"/>
      <c r="AH36" s="509">
        <f t="shared" si="3"/>
        <v>37500</v>
      </c>
      <c r="AI36" s="509"/>
      <c r="AJ36" s="509"/>
      <c r="AK36" s="510"/>
    </row>
    <row r="37" spans="1:37" ht="24" customHeight="1">
      <c r="A37" s="542"/>
      <c r="B37" s="108">
        <v>5</v>
      </c>
      <c r="C37" s="122" t="s">
        <v>2</v>
      </c>
      <c r="D37" s="238"/>
      <c r="E37" s="238"/>
      <c r="F37" s="234">
        <v>10000</v>
      </c>
      <c r="G37" s="238"/>
      <c r="H37" s="234"/>
      <c r="I37" s="238"/>
      <c r="J37" s="234"/>
      <c r="K37" s="238"/>
      <c r="L37" s="231"/>
      <c r="M37" s="231"/>
      <c r="N37" s="592"/>
      <c r="O37" s="593"/>
      <c r="P37" s="593"/>
      <c r="Q37" s="600"/>
      <c r="R37" s="592"/>
      <c r="S37" s="593"/>
      <c r="T37" s="593"/>
      <c r="U37" s="593"/>
      <c r="V37" s="592"/>
      <c r="W37" s="593"/>
      <c r="X37" s="593"/>
      <c r="Y37" s="593"/>
      <c r="Z37" s="509">
        <f t="shared" si="2"/>
        <v>10000</v>
      </c>
      <c r="AA37" s="509"/>
      <c r="AB37" s="509"/>
      <c r="AC37" s="509"/>
      <c r="AD37" s="592"/>
      <c r="AE37" s="593"/>
      <c r="AF37" s="593"/>
      <c r="AG37" s="593"/>
      <c r="AH37" s="509">
        <f t="shared" si="3"/>
        <v>10000</v>
      </c>
      <c r="AI37" s="509"/>
      <c r="AJ37" s="509"/>
      <c r="AK37" s="510"/>
    </row>
    <row r="38" spans="1:37" ht="24" customHeight="1">
      <c r="A38" s="542"/>
      <c r="B38" s="108">
        <v>6</v>
      </c>
      <c r="C38" s="122" t="s">
        <v>3</v>
      </c>
      <c r="D38" s="238"/>
      <c r="E38" s="238"/>
      <c r="F38" s="234">
        <v>1230</v>
      </c>
      <c r="G38" s="238"/>
      <c r="H38" s="234">
        <v>1230</v>
      </c>
      <c r="I38" s="238"/>
      <c r="J38" s="234"/>
      <c r="K38" s="238"/>
      <c r="L38" s="231"/>
      <c r="M38" s="231"/>
      <c r="N38" s="592"/>
      <c r="O38" s="593"/>
      <c r="P38" s="593"/>
      <c r="Q38" s="600"/>
      <c r="R38" s="592"/>
      <c r="S38" s="593"/>
      <c r="T38" s="593"/>
      <c r="U38" s="593"/>
      <c r="V38" s="592"/>
      <c r="W38" s="593"/>
      <c r="X38" s="593"/>
      <c r="Y38" s="593"/>
      <c r="Z38" s="509">
        <f t="shared" si="2"/>
        <v>2460</v>
      </c>
      <c r="AA38" s="509"/>
      <c r="AB38" s="509"/>
      <c r="AC38" s="509"/>
      <c r="AD38" s="592"/>
      <c r="AE38" s="593"/>
      <c r="AF38" s="593"/>
      <c r="AG38" s="593"/>
      <c r="AH38" s="509">
        <f t="shared" si="3"/>
        <v>2460</v>
      </c>
      <c r="AI38" s="509"/>
      <c r="AJ38" s="509"/>
      <c r="AK38" s="510"/>
    </row>
    <row r="39" spans="1:37" ht="24" customHeight="1">
      <c r="A39" s="542"/>
      <c r="B39" s="108">
        <v>7</v>
      </c>
      <c r="C39" s="122" t="s">
        <v>9</v>
      </c>
      <c r="D39" s="238"/>
      <c r="E39" s="238"/>
      <c r="F39" s="234">
        <v>60000</v>
      </c>
      <c r="G39" s="238"/>
      <c r="H39" s="234"/>
      <c r="I39" s="238"/>
      <c r="J39" s="234"/>
      <c r="K39" s="238"/>
      <c r="L39" s="231"/>
      <c r="M39" s="231"/>
      <c r="N39" s="592"/>
      <c r="O39" s="593"/>
      <c r="P39" s="593"/>
      <c r="Q39" s="600"/>
      <c r="R39" s="592"/>
      <c r="S39" s="593"/>
      <c r="T39" s="593"/>
      <c r="U39" s="593"/>
      <c r="V39" s="592"/>
      <c r="W39" s="593"/>
      <c r="X39" s="593"/>
      <c r="Y39" s="593"/>
      <c r="Z39" s="509">
        <f t="shared" si="2"/>
        <v>60000</v>
      </c>
      <c r="AA39" s="509"/>
      <c r="AB39" s="509"/>
      <c r="AC39" s="509"/>
      <c r="AD39" s="592"/>
      <c r="AE39" s="593"/>
      <c r="AF39" s="593"/>
      <c r="AG39" s="593"/>
      <c r="AH39" s="509">
        <f t="shared" si="3"/>
        <v>60000</v>
      </c>
      <c r="AI39" s="509"/>
      <c r="AJ39" s="509"/>
      <c r="AK39" s="510"/>
    </row>
    <row r="40" spans="1:37" ht="24" customHeight="1">
      <c r="A40" s="542"/>
      <c r="B40" s="108">
        <v>8</v>
      </c>
      <c r="C40" s="122" t="s">
        <v>10</v>
      </c>
      <c r="D40" s="238"/>
      <c r="E40" s="238"/>
      <c r="F40" s="234">
        <v>15000</v>
      </c>
      <c r="G40" s="238"/>
      <c r="H40" s="234"/>
      <c r="I40" s="238"/>
      <c r="J40" s="234"/>
      <c r="K40" s="238"/>
      <c r="L40" s="231"/>
      <c r="M40" s="231"/>
      <c r="N40" s="592"/>
      <c r="O40" s="593"/>
      <c r="P40" s="593"/>
      <c r="Q40" s="600"/>
      <c r="R40" s="592"/>
      <c r="S40" s="593"/>
      <c r="T40" s="593"/>
      <c r="U40" s="593"/>
      <c r="V40" s="592"/>
      <c r="W40" s="593"/>
      <c r="X40" s="593"/>
      <c r="Y40" s="593"/>
      <c r="Z40" s="509">
        <f t="shared" si="2"/>
        <v>15000</v>
      </c>
      <c r="AA40" s="509"/>
      <c r="AB40" s="509"/>
      <c r="AC40" s="509"/>
      <c r="AD40" s="592"/>
      <c r="AE40" s="593"/>
      <c r="AF40" s="593"/>
      <c r="AG40" s="593"/>
      <c r="AH40" s="509">
        <f t="shared" si="3"/>
        <v>15000</v>
      </c>
      <c r="AI40" s="509"/>
      <c r="AJ40" s="509"/>
      <c r="AK40" s="510"/>
    </row>
    <row r="41" spans="1:42" ht="24" customHeight="1">
      <c r="A41" s="542"/>
      <c r="B41" s="108">
        <v>9</v>
      </c>
      <c r="C41" s="122" t="s">
        <v>4</v>
      </c>
      <c r="D41" s="238"/>
      <c r="E41" s="238"/>
      <c r="F41" s="234"/>
      <c r="G41" s="238"/>
      <c r="H41" s="234"/>
      <c r="I41" s="238"/>
      <c r="J41" s="234"/>
      <c r="K41" s="238"/>
      <c r="L41" s="233"/>
      <c r="M41" s="233"/>
      <c r="N41" s="427"/>
      <c r="O41" s="428"/>
      <c r="P41" s="428"/>
      <c r="Q41" s="583"/>
      <c r="R41" s="427"/>
      <c r="S41" s="428"/>
      <c r="T41" s="428"/>
      <c r="U41" s="583"/>
      <c r="V41" s="427"/>
      <c r="W41" s="428"/>
      <c r="X41" s="428"/>
      <c r="Y41" s="583"/>
      <c r="Z41" s="509">
        <f t="shared" si="2"/>
        <v>0</v>
      </c>
      <c r="AA41" s="509"/>
      <c r="AB41" s="509"/>
      <c r="AC41" s="509"/>
      <c r="AD41" s="427"/>
      <c r="AE41" s="428"/>
      <c r="AF41" s="428"/>
      <c r="AG41" s="583"/>
      <c r="AH41" s="509">
        <f t="shared" si="3"/>
        <v>0</v>
      </c>
      <c r="AI41" s="509"/>
      <c r="AJ41" s="509"/>
      <c r="AK41" s="510"/>
      <c r="AP41" s="111"/>
    </row>
    <row r="42" spans="1:42" ht="24" customHeight="1" thickBot="1">
      <c r="A42" s="543"/>
      <c r="B42" s="561" t="s">
        <v>97</v>
      </c>
      <c r="C42" s="562"/>
      <c r="D42" s="201">
        <f aca="true" t="shared" si="4" ref="D42:M42">SUM(D33:D41)</f>
        <v>0</v>
      </c>
      <c r="E42" s="201">
        <f t="shared" si="4"/>
        <v>0</v>
      </c>
      <c r="F42" s="201">
        <f t="shared" si="4"/>
        <v>176970</v>
      </c>
      <c r="G42" s="201">
        <f t="shared" si="4"/>
        <v>50660</v>
      </c>
      <c r="H42" s="201">
        <f t="shared" si="4"/>
        <v>51170</v>
      </c>
      <c r="I42" s="201">
        <f t="shared" si="4"/>
        <v>51380</v>
      </c>
      <c r="J42" s="201">
        <f t="shared" si="4"/>
        <v>51700</v>
      </c>
      <c r="K42" s="201">
        <f t="shared" si="4"/>
        <v>0</v>
      </c>
      <c r="L42" s="190">
        <f t="shared" si="4"/>
        <v>0</v>
      </c>
      <c r="M42" s="190">
        <f t="shared" si="4"/>
        <v>0</v>
      </c>
      <c r="N42" s="506">
        <f>SUM(N33:Q41)</f>
        <v>0</v>
      </c>
      <c r="O42" s="507"/>
      <c r="P42" s="507"/>
      <c r="Q42" s="508"/>
      <c r="R42" s="506">
        <f>SUM(R33:U41)</f>
        <v>0</v>
      </c>
      <c r="S42" s="507"/>
      <c r="T42" s="507"/>
      <c r="U42" s="508"/>
      <c r="V42" s="506">
        <f>SUM(V33:Y41)</f>
        <v>0</v>
      </c>
      <c r="W42" s="507"/>
      <c r="X42" s="507"/>
      <c r="Y42" s="508"/>
      <c r="Z42" s="511">
        <f>SUM(Z33:AC41)</f>
        <v>381880</v>
      </c>
      <c r="AA42" s="512"/>
      <c r="AB42" s="512"/>
      <c r="AC42" s="547"/>
      <c r="AD42" s="506">
        <f>SUM(AD33:AG41)</f>
        <v>0</v>
      </c>
      <c r="AE42" s="507"/>
      <c r="AF42" s="507"/>
      <c r="AG42" s="508"/>
      <c r="AH42" s="511">
        <f>SUM(AH33:AK41)</f>
        <v>381880</v>
      </c>
      <c r="AI42" s="512"/>
      <c r="AJ42" s="512"/>
      <c r="AK42" s="513"/>
      <c r="AL42" s="187">
        <f>IF(Z42=0,"",IF(Z6="","別紙1を作成してください",IF(Z42=Z6,"","NG")))</f>
      </c>
      <c r="AP42" s="111"/>
    </row>
    <row r="43" spans="1:39" ht="24" customHeight="1">
      <c r="A43" s="544" t="s">
        <v>171</v>
      </c>
      <c r="B43" s="197">
        <v>1</v>
      </c>
      <c r="C43" s="198" t="s">
        <v>0</v>
      </c>
      <c r="D43" s="236"/>
      <c r="E43" s="236"/>
      <c r="F43" s="236"/>
      <c r="G43" s="236"/>
      <c r="H43" s="236"/>
      <c r="I43" s="236"/>
      <c r="J43" s="236"/>
      <c r="K43" s="236"/>
      <c r="L43" s="237"/>
      <c r="M43" s="237"/>
      <c r="N43" s="597"/>
      <c r="O43" s="598"/>
      <c r="P43" s="598"/>
      <c r="Q43" s="599"/>
      <c r="R43" s="597"/>
      <c r="S43" s="598"/>
      <c r="T43" s="598"/>
      <c r="U43" s="598"/>
      <c r="V43" s="597"/>
      <c r="W43" s="598"/>
      <c r="X43" s="598"/>
      <c r="Y43" s="598"/>
      <c r="Z43" s="525">
        <f aca="true" t="shared" si="5" ref="Z43:Z51">SUM(D43:Y43)</f>
        <v>0</v>
      </c>
      <c r="AA43" s="525"/>
      <c r="AB43" s="525"/>
      <c r="AC43" s="525"/>
      <c r="AD43" s="597"/>
      <c r="AE43" s="598"/>
      <c r="AF43" s="598"/>
      <c r="AG43" s="598"/>
      <c r="AH43" s="557">
        <f aca="true" t="shared" si="6" ref="AH43:AH51">Z43-AD43</f>
        <v>0</v>
      </c>
      <c r="AI43" s="557"/>
      <c r="AJ43" s="557"/>
      <c r="AK43" s="558"/>
      <c r="AM43" s="101" t="s">
        <v>157</v>
      </c>
    </row>
    <row r="44" spans="1:37" ht="24" customHeight="1">
      <c r="A44" s="545"/>
      <c r="B44" s="108">
        <v>2</v>
      </c>
      <c r="C44" s="122" t="s">
        <v>8</v>
      </c>
      <c r="D44" s="238"/>
      <c r="E44" s="238"/>
      <c r="F44" s="234"/>
      <c r="G44" s="238"/>
      <c r="H44" s="234"/>
      <c r="I44" s="238"/>
      <c r="J44" s="234"/>
      <c r="K44" s="238"/>
      <c r="L44" s="231"/>
      <c r="M44" s="231"/>
      <c r="N44" s="592"/>
      <c r="O44" s="593"/>
      <c r="P44" s="593"/>
      <c r="Q44" s="600"/>
      <c r="R44" s="592"/>
      <c r="S44" s="593"/>
      <c r="T44" s="593"/>
      <c r="U44" s="593"/>
      <c r="V44" s="592"/>
      <c r="W44" s="593"/>
      <c r="X44" s="593"/>
      <c r="Y44" s="593"/>
      <c r="Z44" s="509">
        <f t="shared" si="5"/>
        <v>0</v>
      </c>
      <c r="AA44" s="509"/>
      <c r="AB44" s="509"/>
      <c r="AC44" s="509"/>
      <c r="AD44" s="592"/>
      <c r="AE44" s="593"/>
      <c r="AF44" s="593"/>
      <c r="AG44" s="593"/>
      <c r="AH44" s="509">
        <f t="shared" si="6"/>
        <v>0</v>
      </c>
      <c r="AI44" s="509"/>
      <c r="AJ44" s="509"/>
      <c r="AK44" s="510"/>
    </row>
    <row r="45" spans="1:37" ht="24" customHeight="1">
      <c r="A45" s="545"/>
      <c r="B45" s="108">
        <v>3</v>
      </c>
      <c r="C45" s="122" t="s">
        <v>1</v>
      </c>
      <c r="D45" s="238"/>
      <c r="E45" s="238"/>
      <c r="F45" s="234"/>
      <c r="G45" s="238"/>
      <c r="H45" s="234"/>
      <c r="I45" s="238"/>
      <c r="J45" s="234"/>
      <c r="K45" s="238"/>
      <c r="L45" s="231"/>
      <c r="M45" s="231"/>
      <c r="N45" s="592"/>
      <c r="O45" s="593"/>
      <c r="P45" s="593"/>
      <c r="Q45" s="600"/>
      <c r="R45" s="592"/>
      <c r="S45" s="593"/>
      <c r="T45" s="593"/>
      <c r="U45" s="593"/>
      <c r="V45" s="592"/>
      <c r="W45" s="593"/>
      <c r="X45" s="593"/>
      <c r="Y45" s="593"/>
      <c r="Z45" s="509">
        <f t="shared" si="5"/>
        <v>0</v>
      </c>
      <c r="AA45" s="509"/>
      <c r="AB45" s="509"/>
      <c r="AC45" s="509"/>
      <c r="AD45" s="592"/>
      <c r="AE45" s="593"/>
      <c r="AF45" s="593"/>
      <c r="AG45" s="593"/>
      <c r="AH45" s="509">
        <f t="shared" si="6"/>
        <v>0</v>
      </c>
      <c r="AI45" s="509"/>
      <c r="AJ45" s="509"/>
      <c r="AK45" s="510"/>
    </row>
    <row r="46" spans="1:37" ht="24" customHeight="1">
      <c r="A46" s="545"/>
      <c r="B46" s="108">
        <v>4</v>
      </c>
      <c r="C46" s="123" t="s">
        <v>146</v>
      </c>
      <c r="D46" s="238"/>
      <c r="E46" s="238"/>
      <c r="F46" s="234"/>
      <c r="G46" s="238"/>
      <c r="H46" s="234"/>
      <c r="I46" s="238"/>
      <c r="J46" s="234"/>
      <c r="K46" s="238"/>
      <c r="L46" s="231"/>
      <c r="M46" s="231"/>
      <c r="N46" s="592"/>
      <c r="O46" s="593"/>
      <c r="P46" s="593"/>
      <c r="Q46" s="600"/>
      <c r="R46" s="592"/>
      <c r="S46" s="593"/>
      <c r="T46" s="593"/>
      <c r="U46" s="593"/>
      <c r="V46" s="592"/>
      <c r="W46" s="593"/>
      <c r="X46" s="593"/>
      <c r="Y46" s="593"/>
      <c r="Z46" s="509">
        <f t="shared" si="5"/>
        <v>0</v>
      </c>
      <c r="AA46" s="509"/>
      <c r="AB46" s="509"/>
      <c r="AC46" s="509"/>
      <c r="AD46" s="592"/>
      <c r="AE46" s="593"/>
      <c r="AF46" s="593"/>
      <c r="AG46" s="593"/>
      <c r="AH46" s="509">
        <f t="shared" si="6"/>
        <v>0</v>
      </c>
      <c r="AI46" s="509"/>
      <c r="AJ46" s="509"/>
      <c r="AK46" s="510"/>
    </row>
    <row r="47" spans="1:37" ht="24" customHeight="1">
      <c r="A47" s="545"/>
      <c r="B47" s="108">
        <v>5</v>
      </c>
      <c r="C47" s="122" t="s">
        <v>2</v>
      </c>
      <c r="D47" s="238"/>
      <c r="E47" s="238"/>
      <c r="F47" s="234"/>
      <c r="G47" s="238"/>
      <c r="H47" s="234"/>
      <c r="I47" s="238"/>
      <c r="J47" s="234"/>
      <c r="K47" s="238"/>
      <c r="L47" s="231"/>
      <c r="M47" s="231"/>
      <c r="N47" s="592"/>
      <c r="O47" s="593"/>
      <c r="P47" s="593"/>
      <c r="Q47" s="600"/>
      <c r="R47" s="592"/>
      <c r="S47" s="593"/>
      <c r="T47" s="593"/>
      <c r="U47" s="593"/>
      <c r="V47" s="592"/>
      <c r="W47" s="593"/>
      <c r="X47" s="593"/>
      <c r="Y47" s="593"/>
      <c r="Z47" s="509">
        <f t="shared" si="5"/>
        <v>0</v>
      </c>
      <c r="AA47" s="509"/>
      <c r="AB47" s="509"/>
      <c r="AC47" s="509"/>
      <c r="AD47" s="592"/>
      <c r="AE47" s="593"/>
      <c r="AF47" s="593"/>
      <c r="AG47" s="593"/>
      <c r="AH47" s="509">
        <f t="shared" si="6"/>
        <v>0</v>
      </c>
      <c r="AI47" s="509"/>
      <c r="AJ47" s="509"/>
      <c r="AK47" s="510"/>
    </row>
    <row r="48" spans="1:37" ht="24" customHeight="1">
      <c r="A48" s="545"/>
      <c r="B48" s="108">
        <v>6</v>
      </c>
      <c r="C48" s="122" t="s">
        <v>3</v>
      </c>
      <c r="D48" s="238"/>
      <c r="E48" s="238"/>
      <c r="F48" s="234"/>
      <c r="G48" s="238"/>
      <c r="H48" s="234"/>
      <c r="I48" s="238"/>
      <c r="J48" s="234"/>
      <c r="K48" s="238"/>
      <c r="L48" s="231"/>
      <c r="M48" s="231"/>
      <c r="N48" s="592"/>
      <c r="O48" s="593"/>
      <c r="P48" s="593"/>
      <c r="Q48" s="600"/>
      <c r="R48" s="592"/>
      <c r="S48" s="593"/>
      <c r="T48" s="593"/>
      <c r="U48" s="593"/>
      <c r="V48" s="592"/>
      <c r="W48" s="593"/>
      <c r="X48" s="593"/>
      <c r="Y48" s="593"/>
      <c r="Z48" s="509">
        <f t="shared" si="5"/>
        <v>0</v>
      </c>
      <c r="AA48" s="509"/>
      <c r="AB48" s="509"/>
      <c r="AC48" s="509"/>
      <c r="AD48" s="592"/>
      <c r="AE48" s="593"/>
      <c r="AF48" s="593"/>
      <c r="AG48" s="593"/>
      <c r="AH48" s="509">
        <f t="shared" si="6"/>
        <v>0</v>
      </c>
      <c r="AI48" s="509"/>
      <c r="AJ48" s="509"/>
      <c r="AK48" s="510"/>
    </row>
    <row r="49" spans="1:37" ht="24" customHeight="1">
      <c r="A49" s="545"/>
      <c r="B49" s="108">
        <v>7</v>
      </c>
      <c r="C49" s="122" t="s">
        <v>9</v>
      </c>
      <c r="D49" s="238"/>
      <c r="E49" s="238"/>
      <c r="F49" s="234"/>
      <c r="G49" s="238"/>
      <c r="H49" s="234"/>
      <c r="I49" s="238"/>
      <c r="J49" s="234"/>
      <c r="K49" s="238"/>
      <c r="L49" s="231"/>
      <c r="M49" s="231"/>
      <c r="N49" s="592"/>
      <c r="O49" s="593"/>
      <c r="P49" s="593"/>
      <c r="Q49" s="600"/>
      <c r="R49" s="592"/>
      <c r="S49" s="593"/>
      <c r="T49" s="593"/>
      <c r="U49" s="593"/>
      <c r="V49" s="592"/>
      <c r="W49" s="593"/>
      <c r="X49" s="593"/>
      <c r="Y49" s="593"/>
      <c r="Z49" s="509">
        <f t="shared" si="5"/>
        <v>0</v>
      </c>
      <c r="AA49" s="509"/>
      <c r="AB49" s="509"/>
      <c r="AC49" s="509"/>
      <c r="AD49" s="592"/>
      <c r="AE49" s="593"/>
      <c r="AF49" s="593"/>
      <c r="AG49" s="593"/>
      <c r="AH49" s="509">
        <f t="shared" si="6"/>
        <v>0</v>
      </c>
      <c r="AI49" s="509"/>
      <c r="AJ49" s="509"/>
      <c r="AK49" s="510"/>
    </row>
    <row r="50" spans="1:37" ht="24" customHeight="1">
      <c r="A50" s="545"/>
      <c r="B50" s="108">
        <v>8</v>
      </c>
      <c r="C50" s="122" t="s">
        <v>10</v>
      </c>
      <c r="D50" s="238"/>
      <c r="E50" s="238"/>
      <c r="F50" s="234"/>
      <c r="G50" s="238"/>
      <c r="H50" s="234"/>
      <c r="I50" s="238"/>
      <c r="J50" s="234"/>
      <c r="K50" s="238"/>
      <c r="L50" s="231"/>
      <c r="M50" s="231"/>
      <c r="N50" s="592"/>
      <c r="O50" s="593"/>
      <c r="P50" s="593"/>
      <c r="Q50" s="600"/>
      <c r="R50" s="592"/>
      <c r="S50" s="593"/>
      <c r="T50" s="593"/>
      <c r="U50" s="593"/>
      <c r="V50" s="592"/>
      <c r="W50" s="593"/>
      <c r="X50" s="593"/>
      <c r="Y50" s="593"/>
      <c r="Z50" s="509">
        <f t="shared" si="5"/>
        <v>0</v>
      </c>
      <c r="AA50" s="509"/>
      <c r="AB50" s="509"/>
      <c r="AC50" s="509"/>
      <c r="AD50" s="592"/>
      <c r="AE50" s="593"/>
      <c r="AF50" s="593"/>
      <c r="AG50" s="593"/>
      <c r="AH50" s="509">
        <f t="shared" si="6"/>
        <v>0</v>
      </c>
      <c r="AI50" s="509"/>
      <c r="AJ50" s="509"/>
      <c r="AK50" s="510"/>
    </row>
    <row r="51" spans="1:42" ht="24" customHeight="1">
      <c r="A51" s="545"/>
      <c r="B51" s="108">
        <v>9</v>
      </c>
      <c r="C51" s="122" t="s">
        <v>4</v>
      </c>
      <c r="D51" s="238"/>
      <c r="E51" s="238"/>
      <c r="F51" s="234"/>
      <c r="G51" s="238"/>
      <c r="H51" s="234"/>
      <c r="I51" s="238"/>
      <c r="J51" s="234">
        <v>4500</v>
      </c>
      <c r="K51" s="238"/>
      <c r="L51" s="233"/>
      <c r="M51" s="233"/>
      <c r="N51" s="427"/>
      <c r="O51" s="428"/>
      <c r="P51" s="428"/>
      <c r="Q51" s="583"/>
      <c r="R51" s="427"/>
      <c r="S51" s="428"/>
      <c r="T51" s="428"/>
      <c r="U51" s="583"/>
      <c r="V51" s="427"/>
      <c r="W51" s="428"/>
      <c r="X51" s="428"/>
      <c r="Y51" s="583"/>
      <c r="Z51" s="509">
        <f t="shared" si="5"/>
        <v>4500</v>
      </c>
      <c r="AA51" s="509"/>
      <c r="AB51" s="509"/>
      <c r="AC51" s="509"/>
      <c r="AD51" s="427"/>
      <c r="AE51" s="428"/>
      <c r="AF51" s="428"/>
      <c r="AG51" s="583"/>
      <c r="AH51" s="509">
        <f t="shared" si="6"/>
        <v>4500</v>
      </c>
      <c r="AI51" s="509"/>
      <c r="AJ51" s="509"/>
      <c r="AK51" s="510"/>
      <c r="AP51" s="111"/>
    </row>
    <row r="52" spans="1:42" ht="24" customHeight="1">
      <c r="A52" s="546"/>
      <c r="B52" s="413" t="s">
        <v>97</v>
      </c>
      <c r="C52" s="434"/>
      <c r="D52" s="202">
        <f aca="true" t="shared" si="7" ref="D52:M52">SUM(D43:D51)</f>
        <v>0</v>
      </c>
      <c r="E52" s="202">
        <f t="shared" si="7"/>
        <v>0</v>
      </c>
      <c r="F52" s="202">
        <f t="shared" si="7"/>
        <v>0</v>
      </c>
      <c r="G52" s="202">
        <f t="shared" si="7"/>
        <v>0</v>
      </c>
      <c r="H52" s="202">
        <f t="shared" si="7"/>
        <v>0</v>
      </c>
      <c r="I52" s="202">
        <f t="shared" si="7"/>
        <v>0</v>
      </c>
      <c r="J52" s="202">
        <f t="shared" si="7"/>
        <v>4500</v>
      </c>
      <c r="K52" s="202">
        <f t="shared" si="7"/>
        <v>0</v>
      </c>
      <c r="L52" s="203">
        <f t="shared" si="7"/>
        <v>0</v>
      </c>
      <c r="M52" s="203">
        <f t="shared" si="7"/>
        <v>0</v>
      </c>
      <c r="N52" s="519">
        <f>SUM(N43:Q51)</f>
        <v>0</v>
      </c>
      <c r="O52" s="520"/>
      <c r="P52" s="520"/>
      <c r="Q52" s="521"/>
      <c r="R52" s="519">
        <f>SUM(R43:U51)</f>
        <v>0</v>
      </c>
      <c r="S52" s="520"/>
      <c r="T52" s="520"/>
      <c r="U52" s="521"/>
      <c r="V52" s="519">
        <f>SUM(V43:Y51)</f>
        <v>0</v>
      </c>
      <c r="W52" s="520"/>
      <c r="X52" s="520"/>
      <c r="Y52" s="521"/>
      <c r="Z52" s="522">
        <f>SUM(Z43:AC51)</f>
        <v>4500</v>
      </c>
      <c r="AA52" s="523"/>
      <c r="AB52" s="523"/>
      <c r="AC52" s="526"/>
      <c r="AD52" s="519">
        <f>SUM(AD43:AG51)</f>
        <v>0</v>
      </c>
      <c r="AE52" s="520"/>
      <c r="AF52" s="520"/>
      <c r="AG52" s="521"/>
      <c r="AH52" s="522">
        <f>SUM(AH43:AK51)</f>
        <v>4500</v>
      </c>
      <c r="AI52" s="523"/>
      <c r="AJ52" s="523"/>
      <c r="AK52" s="524"/>
      <c r="AP52" s="111"/>
    </row>
    <row r="53" spans="1:41" ht="24" customHeight="1">
      <c r="A53" s="537" t="s">
        <v>147</v>
      </c>
      <c r="B53" s="413"/>
      <c r="C53" s="434"/>
      <c r="D53" s="112">
        <f aca="true" t="shared" si="8" ref="D53:N53">SUM(D42,D52)</f>
        <v>0</v>
      </c>
      <c r="E53" s="112">
        <f t="shared" si="8"/>
        <v>0</v>
      </c>
      <c r="F53" s="112">
        <f t="shared" si="8"/>
        <v>176970</v>
      </c>
      <c r="G53" s="112">
        <f t="shared" si="8"/>
        <v>50660</v>
      </c>
      <c r="H53" s="112">
        <f t="shared" si="8"/>
        <v>51170</v>
      </c>
      <c r="I53" s="112">
        <f t="shared" si="8"/>
        <v>51380</v>
      </c>
      <c r="J53" s="112">
        <f t="shared" si="8"/>
        <v>56200</v>
      </c>
      <c r="K53" s="112">
        <f t="shared" si="8"/>
        <v>0</v>
      </c>
      <c r="L53" s="113">
        <f t="shared" si="8"/>
        <v>0</v>
      </c>
      <c r="M53" s="113">
        <f t="shared" si="8"/>
        <v>0</v>
      </c>
      <c r="N53" s="489">
        <f t="shared" si="8"/>
        <v>0</v>
      </c>
      <c r="O53" s="490"/>
      <c r="P53" s="490"/>
      <c r="Q53" s="491"/>
      <c r="R53" s="489">
        <f>SUM(R42,R52)</f>
        <v>0</v>
      </c>
      <c r="S53" s="490"/>
      <c r="T53" s="490"/>
      <c r="U53" s="491"/>
      <c r="V53" s="489">
        <f>SUM(V42,V52)</f>
        <v>0</v>
      </c>
      <c r="W53" s="490"/>
      <c r="X53" s="490"/>
      <c r="Y53" s="491"/>
      <c r="Z53" s="489">
        <f>SUM(Z42,Z52)</f>
        <v>386380</v>
      </c>
      <c r="AA53" s="490"/>
      <c r="AB53" s="490"/>
      <c r="AC53" s="491"/>
      <c r="AD53" s="489">
        <f>SUM(AD42,AD52)</f>
        <v>0</v>
      </c>
      <c r="AE53" s="490"/>
      <c r="AF53" s="490"/>
      <c r="AG53" s="491"/>
      <c r="AH53" s="525">
        <f>SUM(AH42,AH52)</f>
        <v>386380</v>
      </c>
      <c r="AI53" s="525"/>
      <c r="AJ53" s="525"/>
      <c r="AK53" s="525"/>
      <c r="AL53" s="187">
        <f>IF(Z53=0,"",IF(Z5="","別紙1を作成してください",IF(Z53=Z5,"","NG")))</f>
      </c>
      <c r="AM53" s="107"/>
      <c r="AN53" s="115"/>
      <c r="AO53" s="111"/>
    </row>
    <row r="54" spans="2:8" ht="22.5" customHeight="1">
      <c r="B54" s="204"/>
      <c r="C54" s="116"/>
      <c r="D54" s="102"/>
      <c r="E54" s="102"/>
      <c r="F54" s="117"/>
      <c r="G54" s="117"/>
      <c r="H54" s="117"/>
    </row>
    <row r="55" spans="28:35" ht="22.5" customHeight="1">
      <c r="AB55" s="549"/>
      <c r="AC55" s="549"/>
      <c r="AD55" s="549"/>
      <c r="AE55" s="549"/>
      <c r="AF55" s="549"/>
      <c r="AG55" s="549"/>
      <c r="AH55" s="549"/>
      <c r="AI55" s="549"/>
    </row>
    <row r="56" spans="6:37" ht="17.25" customHeight="1">
      <c r="F56" s="97"/>
      <c r="G56" s="97"/>
      <c r="H56" s="97"/>
      <c r="I56" s="97"/>
      <c r="AB56" s="548"/>
      <c r="AC56" s="548"/>
      <c r="AD56" s="548"/>
      <c r="AE56" s="548"/>
      <c r="AF56" s="550"/>
      <c r="AG56" s="550"/>
      <c r="AH56" s="550"/>
      <c r="AI56" s="550"/>
      <c r="AJ56" s="550"/>
      <c r="AK56" s="550"/>
    </row>
  </sheetData>
  <sheetProtection selectLockedCells="1"/>
  <mergeCells count="273">
    <mergeCell ref="J1:K2"/>
    <mergeCell ref="AD13:AG13"/>
    <mergeCell ref="Z14:AC14"/>
    <mergeCell ref="AD14:AG14"/>
    <mergeCell ref="Z6:AG6"/>
    <mergeCell ref="Z7:AG7"/>
    <mergeCell ref="N10:Q11"/>
    <mergeCell ref="R10:U11"/>
    <mergeCell ref="V10:Y11"/>
    <mergeCell ref="Z10:AK10"/>
    <mergeCell ref="C27:E27"/>
    <mergeCell ref="F27:H27"/>
    <mergeCell ref="I27:K27"/>
    <mergeCell ref="A21:C21"/>
    <mergeCell ref="N17:Q17"/>
    <mergeCell ref="D31:D32"/>
    <mergeCell ref="L26:Q26"/>
    <mergeCell ref="I31:I32"/>
    <mergeCell ref="I28:K28"/>
    <mergeCell ref="F28:H28"/>
    <mergeCell ref="J10:J11"/>
    <mergeCell ref="AD11:AG11"/>
    <mergeCell ref="K31:K32"/>
    <mergeCell ref="C26:E26"/>
    <mergeCell ref="F26:H26"/>
    <mergeCell ref="I26:K26"/>
    <mergeCell ref="E31:E32"/>
    <mergeCell ref="C28:E28"/>
    <mergeCell ref="A31:C32"/>
    <mergeCell ref="R18:U18"/>
    <mergeCell ref="R19:U19"/>
    <mergeCell ref="J31:J32"/>
    <mergeCell ref="N50:Q50"/>
    <mergeCell ref="A10:C11"/>
    <mergeCell ref="D10:D11"/>
    <mergeCell ref="E10:E11"/>
    <mergeCell ref="F10:F11"/>
    <mergeCell ref="G10:G11"/>
    <mergeCell ref="H10:H11"/>
    <mergeCell ref="L27:Q27"/>
    <mergeCell ref="L28:Q28"/>
    <mergeCell ref="L31:L32"/>
    <mergeCell ref="R33:U33"/>
    <mergeCell ref="R31:U32"/>
    <mergeCell ref="M31:M32"/>
    <mergeCell ref="N33:Q33"/>
    <mergeCell ref="N19:Q19"/>
    <mergeCell ref="AH53:AK53"/>
    <mergeCell ref="AH49:AK49"/>
    <mergeCell ref="AH50:AK50"/>
    <mergeCell ref="AH51:AK51"/>
    <mergeCell ref="N42:Q42"/>
    <mergeCell ref="N47:Q47"/>
    <mergeCell ref="N48:Q48"/>
    <mergeCell ref="N45:Q45"/>
    <mergeCell ref="N46:Q46"/>
    <mergeCell ref="N49:Q49"/>
    <mergeCell ref="AH52:AK52"/>
    <mergeCell ref="AH43:AK43"/>
    <mergeCell ref="AH44:AK44"/>
    <mergeCell ref="AH36:AK36"/>
    <mergeCell ref="AH39:AK39"/>
    <mergeCell ref="N39:Q39"/>
    <mergeCell ref="N40:Q40"/>
    <mergeCell ref="AD52:AG52"/>
    <mergeCell ref="AD50:AG50"/>
    <mergeCell ref="V53:Y53"/>
    <mergeCell ref="Z53:AC53"/>
    <mergeCell ref="N53:Q53"/>
    <mergeCell ref="R53:U53"/>
    <mergeCell ref="AD42:AG42"/>
    <mergeCell ref="AD43:AG43"/>
    <mergeCell ref="AD44:AG44"/>
    <mergeCell ref="AD45:AG45"/>
    <mergeCell ref="AD46:AG46"/>
    <mergeCell ref="AD47:AG47"/>
    <mergeCell ref="AD48:AG48"/>
    <mergeCell ref="AD49:AG49"/>
    <mergeCell ref="AD53:AG53"/>
    <mergeCell ref="N51:Q51"/>
    <mergeCell ref="N52:Q52"/>
    <mergeCell ref="R52:U52"/>
    <mergeCell ref="V52:Y52"/>
    <mergeCell ref="Z52:AC52"/>
    <mergeCell ref="R50:U50"/>
    <mergeCell ref="V50:Y50"/>
    <mergeCell ref="Z50:AC50"/>
    <mergeCell ref="V47:Y47"/>
    <mergeCell ref="R48:U48"/>
    <mergeCell ref="V48:Y48"/>
    <mergeCell ref="V49:Y49"/>
    <mergeCell ref="Z49:AC49"/>
    <mergeCell ref="Z48:AC48"/>
    <mergeCell ref="R49:U49"/>
    <mergeCell ref="AH46:AK46"/>
    <mergeCell ref="AH47:AK47"/>
    <mergeCell ref="V46:Y46"/>
    <mergeCell ref="Z46:AC46"/>
    <mergeCell ref="AD51:AG51"/>
    <mergeCell ref="V44:Y44"/>
    <mergeCell ref="Z44:AC44"/>
    <mergeCell ref="V51:Y51"/>
    <mergeCell ref="Z51:AC51"/>
    <mergeCell ref="Z45:AC45"/>
    <mergeCell ref="AD4:AG4"/>
    <mergeCell ref="Z4:AA4"/>
    <mergeCell ref="AB4:AC4"/>
    <mergeCell ref="AD36:AG36"/>
    <mergeCell ref="AD37:AG37"/>
    <mergeCell ref="AH42:AK42"/>
    <mergeCell ref="AJ4:AK4"/>
    <mergeCell ref="AH40:AK40"/>
    <mergeCell ref="AH41:AK41"/>
    <mergeCell ref="AH11:AK11"/>
    <mergeCell ref="AH4:AI4"/>
    <mergeCell ref="X4:Y4"/>
    <mergeCell ref="A53:C53"/>
    <mergeCell ref="A19:C19"/>
    <mergeCell ref="F30:H30"/>
    <mergeCell ref="B17:C17"/>
    <mergeCell ref="B18:C18"/>
    <mergeCell ref="A33:A42"/>
    <mergeCell ref="V45:Y45"/>
    <mergeCell ref="A43:A52"/>
    <mergeCell ref="G31:G32"/>
    <mergeCell ref="H31:H32"/>
    <mergeCell ref="F31:F32"/>
    <mergeCell ref="N36:Q36"/>
    <mergeCell ref="N37:Q37"/>
    <mergeCell ref="N38:Q38"/>
    <mergeCell ref="N34:Q34"/>
    <mergeCell ref="N35:Q35"/>
    <mergeCell ref="N31:Q32"/>
    <mergeCell ref="B52:C52"/>
    <mergeCell ref="R38:U38"/>
    <mergeCell ref="V43:Y43"/>
    <mergeCell ref="Z41:AC41"/>
    <mergeCell ref="V40:Y40"/>
    <mergeCell ref="Z40:AC40"/>
    <mergeCell ref="V41:Y41"/>
    <mergeCell ref="N43:Q43"/>
    <mergeCell ref="N44:Q44"/>
    <mergeCell ref="N41:Q41"/>
    <mergeCell ref="R46:U46"/>
    <mergeCell ref="AB56:AE56"/>
    <mergeCell ref="AB55:AI55"/>
    <mergeCell ref="AF56:AK56"/>
    <mergeCell ref="Z43:AC43"/>
    <mergeCell ref="R45:U45"/>
    <mergeCell ref="R47:U47"/>
    <mergeCell ref="Z47:AC47"/>
    <mergeCell ref="AH48:AK48"/>
    <mergeCell ref="AH45:AK45"/>
    <mergeCell ref="AH37:AK37"/>
    <mergeCell ref="AH38:AK38"/>
    <mergeCell ref="AD40:AG40"/>
    <mergeCell ref="AD41:AG41"/>
    <mergeCell ref="AF9:AK9"/>
    <mergeCell ref="AF30:AK30"/>
    <mergeCell ref="AH12:AK12"/>
    <mergeCell ref="AH17:AK17"/>
    <mergeCell ref="AH16:AK16"/>
    <mergeCell ref="AH13:AK13"/>
    <mergeCell ref="AD24:AI24"/>
    <mergeCell ref="AD17:AG17"/>
    <mergeCell ref="AD16:AG16"/>
    <mergeCell ref="AD12:AG12"/>
    <mergeCell ref="V35:Y35"/>
    <mergeCell ref="V37:Y37"/>
    <mergeCell ref="V31:Y32"/>
    <mergeCell ref="V36:Y36"/>
    <mergeCell ref="V33:Y33"/>
    <mergeCell ref="AH18:AK18"/>
    <mergeCell ref="R36:U36"/>
    <mergeCell ref="R35:U35"/>
    <mergeCell ref="R34:U34"/>
    <mergeCell ref="R37:U37"/>
    <mergeCell ref="AD34:AG34"/>
    <mergeCell ref="V17:Y17"/>
    <mergeCell ref="V18:Y18"/>
    <mergeCell ref="V19:Y19"/>
    <mergeCell ref="R20:Y20"/>
    <mergeCell ref="Z20:AC20"/>
    <mergeCell ref="AH19:AK19"/>
    <mergeCell ref="AD18:AG18"/>
    <mergeCell ref="AD32:AG32"/>
    <mergeCell ref="Z17:AC17"/>
    <mergeCell ref="AD19:AG19"/>
    <mergeCell ref="R43:U43"/>
    <mergeCell ref="AH35:AK35"/>
    <mergeCell ref="V38:Y38"/>
    <mergeCell ref="Z38:AC38"/>
    <mergeCell ref="V39:Y39"/>
    <mergeCell ref="AD38:AG38"/>
    <mergeCell ref="AD39:AG39"/>
    <mergeCell ref="R51:U51"/>
    <mergeCell ref="R40:U40"/>
    <mergeCell ref="R44:U44"/>
    <mergeCell ref="Z24:AC24"/>
    <mergeCell ref="Z37:AC37"/>
    <mergeCell ref="Z36:AC36"/>
    <mergeCell ref="R41:U41"/>
    <mergeCell ref="R39:U39"/>
    <mergeCell ref="Z19:AC19"/>
    <mergeCell ref="D21:AK21"/>
    <mergeCell ref="B42:C42"/>
    <mergeCell ref="R42:U42"/>
    <mergeCell ref="V42:Y42"/>
    <mergeCell ref="Z42:AC42"/>
    <mergeCell ref="Z31:AK31"/>
    <mergeCell ref="Z39:AC39"/>
    <mergeCell ref="AH32:AK32"/>
    <mergeCell ref="AD33:AG33"/>
    <mergeCell ref="Z35:AC35"/>
    <mergeCell ref="AH33:AK33"/>
    <mergeCell ref="AH34:AK34"/>
    <mergeCell ref="N4:S4"/>
    <mergeCell ref="Z32:AC32"/>
    <mergeCell ref="V34:Y34"/>
    <mergeCell ref="Z34:AC34"/>
    <mergeCell ref="Z33:AC33"/>
    <mergeCell ref="Z18:AC18"/>
    <mergeCell ref="S24:Y24"/>
    <mergeCell ref="AD35:AG35"/>
    <mergeCell ref="A1:D2"/>
    <mergeCell ref="A12:A14"/>
    <mergeCell ref="N18:Q18"/>
    <mergeCell ref="B12:B14"/>
    <mergeCell ref="N14:Q14"/>
    <mergeCell ref="F9:H9"/>
    <mergeCell ref="R17:U17"/>
    <mergeCell ref="F1:H1"/>
    <mergeCell ref="N12:Q12"/>
    <mergeCell ref="N1:S1"/>
    <mergeCell ref="N2:S2"/>
    <mergeCell ref="Z16:AC16"/>
    <mergeCell ref="N3:S3"/>
    <mergeCell ref="T1:AK1"/>
    <mergeCell ref="T2:AK2"/>
    <mergeCell ref="T4:W4"/>
    <mergeCell ref="N5:S6"/>
    <mergeCell ref="Z15:AC15"/>
    <mergeCell ref="T3:AK3"/>
    <mergeCell ref="T5:Y5"/>
    <mergeCell ref="N15:Q15"/>
    <mergeCell ref="B15:C15"/>
    <mergeCell ref="B16:C16"/>
    <mergeCell ref="V16:Y16"/>
    <mergeCell ref="V13:Y13"/>
    <mergeCell ref="R13:U13"/>
    <mergeCell ref="I4:L5"/>
    <mergeCell ref="M10:M11"/>
    <mergeCell ref="I10:I11"/>
    <mergeCell ref="Z5:AG5"/>
    <mergeCell ref="K10:K11"/>
    <mergeCell ref="L10:L11"/>
    <mergeCell ref="Z11:AC11"/>
    <mergeCell ref="Z13:AC13"/>
    <mergeCell ref="T6:Y6"/>
    <mergeCell ref="N7:Y7"/>
    <mergeCell ref="R12:U12"/>
    <mergeCell ref="V12:Y12"/>
    <mergeCell ref="N13:Q13"/>
    <mergeCell ref="Z12:AC12"/>
    <mergeCell ref="N16:Q16"/>
    <mergeCell ref="V15:Y15"/>
    <mergeCell ref="R15:U15"/>
    <mergeCell ref="AH15:AK15"/>
    <mergeCell ref="AH14:AK14"/>
    <mergeCell ref="V14:Y14"/>
    <mergeCell ref="R14:U14"/>
    <mergeCell ref="R16:U16"/>
    <mergeCell ref="AD15:AG15"/>
  </mergeCells>
  <conditionalFormatting sqref="AM53:AO53 AP41:AP42 AP51:AP52 AL19 AM19:AO20 AM26:AO29 AL21:AM25 AK22:AK25">
    <cfRule type="cellIs" priority="1" dxfId="52" operator="equal" stopIfTrue="1">
      <formula>"OK"</formula>
    </cfRule>
    <cfRule type="cellIs" priority="2" dxfId="53" operator="equal" stopIfTrue="1">
      <formula>"NG"</formula>
    </cfRule>
  </conditionalFormatting>
  <conditionalFormatting sqref="AL53 AL42">
    <cfRule type="cellIs" priority="3" dxfId="55" operator="equal" stopIfTrue="1">
      <formula>"別紙1を作成してください"</formula>
    </cfRule>
    <cfRule type="cellIs" priority="4" dxfId="55" operator="equal" stopIfTrue="1">
      <formula>"NG"</formula>
    </cfRule>
  </conditionalFormatting>
  <conditionalFormatting sqref="AL15:AL18">
    <cfRule type="cellIs" priority="5" dxfId="52" operator="equal" stopIfTrue="1">
      <formula>"OK"</formula>
    </cfRule>
    <cfRule type="cellIs" priority="6" dxfId="53" operator="equal" stopIfTrue="1">
      <formula>"NG"</formula>
    </cfRule>
    <cfRule type="cellIs" priority="7" dxfId="53" operator="equal" stopIfTrue="1">
      <formula>"総助成対象経費欄[セルX19]を記入してください"</formula>
    </cfRule>
  </conditionalFormatting>
  <conditionalFormatting sqref="AP12">
    <cfRule type="cellIs" priority="8" dxfId="54" operator="equal" stopIfTrue="1">
      <formula>"OK"</formula>
    </cfRule>
    <cfRule type="cellIs" priority="9" dxfId="53" operator="equal" stopIfTrue="1">
      <formula>"NG 金額確認！！"</formula>
    </cfRule>
  </conditionalFormatting>
  <conditionalFormatting sqref="AL20 AL26:AL29 AJ22:AJ25">
    <cfRule type="cellIs" priority="10" dxfId="52" operator="equal" stopIfTrue="1">
      <formula>"OK"</formula>
    </cfRule>
    <cfRule type="cellIs" priority="11" dxfId="53" operator="equal" stopIfTrue="1">
      <formula>"NG"</formula>
    </cfRule>
    <cfRule type="cellIs" priority="12" dxfId="55" operator="equal" stopIfTrue="1">
      <formula>"助成金交付決定額欄[セルx20]を記入してください"</formula>
    </cfRule>
  </conditionalFormatting>
  <conditionalFormatting sqref="AL13:AL14">
    <cfRule type="cellIs" priority="13" dxfId="53" operator="equal" stopIfTrue="1">
      <formula>"別紙1を作成してください"</formula>
    </cfRule>
    <cfRule type="cellIs" priority="14" dxfId="55" operator="equal" stopIfTrue="1">
      <formula>"NG"</formula>
    </cfRule>
  </conditionalFormatting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landscape" paperSize="9" scale="98" r:id="rId4"/>
  <rowBreaks count="2" manualBreakCount="2">
    <brk id="29" max="255" man="1"/>
    <brk id="53" max="46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Kubodera</dc:creator>
  <cp:keywords/>
  <dc:description/>
  <cp:lastModifiedBy>鈴木 淑子</cp:lastModifiedBy>
  <cp:lastPrinted>2019-05-20T00:09:10Z</cp:lastPrinted>
  <dcterms:created xsi:type="dcterms:W3CDTF">2010-10-26T04:30:46Z</dcterms:created>
  <dcterms:modified xsi:type="dcterms:W3CDTF">2022-04-27T07:35:41Z</dcterms:modified>
  <cp:category/>
  <cp:version/>
  <cp:contentType/>
  <cp:contentStatus/>
</cp:coreProperties>
</file>